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40"/>
  </bookViews>
  <sheets>
    <sheet name="VII Niepodległościowy" sheetId="1" r:id="rId1"/>
  </sheets>
  <calcPr calcId="124519"/>
</workbook>
</file>

<file path=xl/calcChain.xml><?xml version="1.0" encoding="utf-8"?>
<calcChain xmlns="http://schemas.openxmlformats.org/spreadsheetml/2006/main">
  <c r="E19" i="1"/>
  <c r="E60"/>
  <c r="E59"/>
  <c r="E58"/>
  <c r="E57"/>
  <c r="E56"/>
  <c r="E55"/>
  <c r="E54"/>
  <c r="E53"/>
  <c r="E52"/>
  <c r="E51"/>
  <c r="E50"/>
  <c r="E49"/>
  <c r="E48"/>
  <c r="E47"/>
  <c r="E46"/>
  <c r="E45"/>
  <c r="E44"/>
  <c r="L41"/>
  <c r="K41"/>
  <c r="J41"/>
  <c r="I41"/>
  <c r="H41"/>
  <c r="G41"/>
  <c r="F41"/>
  <c r="L40"/>
  <c r="K40"/>
  <c r="J40"/>
  <c r="I40"/>
  <c r="H40"/>
  <c r="G40"/>
  <c r="F40"/>
  <c r="L39"/>
  <c r="K39"/>
  <c r="J39"/>
  <c r="I39"/>
  <c r="H39"/>
  <c r="G39"/>
  <c r="F39"/>
  <c r="L38"/>
  <c r="K38"/>
  <c r="J38"/>
  <c r="I38"/>
  <c r="H38"/>
  <c r="G38"/>
  <c r="F38"/>
  <c r="L37"/>
  <c r="K37"/>
  <c r="J37"/>
  <c r="I37"/>
  <c r="H37"/>
  <c r="G37"/>
  <c r="F37"/>
  <c r="L36"/>
  <c r="K36"/>
  <c r="J36"/>
  <c r="I36"/>
  <c r="H36"/>
  <c r="G36"/>
  <c r="F36"/>
  <c r="L35"/>
  <c r="K35"/>
  <c r="J35"/>
  <c r="I35"/>
  <c r="H35"/>
  <c r="G35"/>
  <c r="F35"/>
  <c r="L34"/>
  <c r="K34"/>
  <c r="J34"/>
  <c r="I34"/>
  <c r="H34"/>
  <c r="G34"/>
  <c r="F34"/>
  <c r="L33"/>
  <c r="K33"/>
  <c r="J33"/>
  <c r="I33"/>
  <c r="H33"/>
  <c r="G33"/>
  <c r="F33"/>
  <c r="L32"/>
  <c r="K32"/>
  <c r="J32"/>
  <c r="I32"/>
  <c r="H32"/>
  <c r="G32"/>
  <c r="F32"/>
  <c r="L31"/>
  <c r="K31"/>
  <c r="J31"/>
  <c r="I31"/>
  <c r="H31"/>
  <c r="G31"/>
  <c r="F31"/>
  <c r="L30"/>
  <c r="K30"/>
  <c r="J30"/>
  <c r="I30"/>
  <c r="H30"/>
  <c r="G30"/>
  <c r="F30"/>
  <c r="L29"/>
  <c r="K29"/>
  <c r="J29"/>
  <c r="I29"/>
  <c r="H29"/>
  <c r="G29"/>
  <c r="F29"/>
  <c r="L28"/>
  <c r="K28"/>
  <c r="J28"/>
  <c r="I28"/>
  <c r="H28"/>
  <c r="G28"/>
  <c r="F28"/>
  <c r="L27"/>
  <c r="K27"/>
  <c r="J27"/>
  <c r="I27"/>
  <c r="H27"/>
  <c r="G27"/>
  <c r="F27"/>
  <c r="L26"/>
  <c r="K26"/>
  <c r="J26"/>
  <c r="I26"/>
  <c r="H26"/>
  <c r="G26"/>
  <c r="F26"/>
  <c r="L25"/>
  <c r="K25"/>
  <c r="J25"/>
  <c r="I25"/>
  <c r="H25"/>
  <c r="G25"/>
  <c r="F25"/>
  <c r="E18"/>
  <c r="E17"/>
  <c r="E16"/>
  <c r="E15"/>
  <c r="E14"/>
  <c r="E13"/>
  <c r="E12"/>
  <c r="E11"/>
  <c r="E10"/>
  <c r="E9"/>
  <c r="E8"/>
  <c r="E7"/>
  <c r="E6"/>
  <c r="E5"/>
  <c r="E4"/>
  <c r="E3"/>
  <c r="N16" l="1"/>
  <c r="N10"/>
  <c r="N14"/>
  <c r="N18"/>
  <c r="N8"/>
  <c r="F42"/>
  <c r="F49" s="1"/>
  <c r="J42"/>
  <c r="J53" s="1"/>
  <c r="P6"/>
  <c r="P12"/>
  <c r="P4"/>
  <c r="N6"/>
  <c r="N12"/>
  <c r="P8"/>
  <c r="P16"/>
  <c r="P14"/>
  <c r="I42"/>
  <c r="I58" s="1"/>
  <c r="P10"/>
  <c r="P18"/>
  <c r="H42"/>
  <c r="H58" s="1"/>
  <c r="L42"/>
  <c r="Q7"/>
  <c r="Q9"/>
  <c r="P5"/>
  <c r="P7"/>
  <c r="P9"/>
  <c r="P11"/>
  <c r="P13"/>
  <c r="P15"/>
  <c r="P17"/>
  <c r="P19"/>
  <c r="G42"/>
  <c r="G58" s="1"/>
  <c r="K42"/>
  <c r="K47" s="1"/>
  <c r="Q15"/>
  <c r="Q17"/>
  <c r="Q4"/>
  <c r="N5"/>
  <c r="Q6"/>
  <c r="N7"/>
  <c r="Q8"/>
  <c r="N9"/>
  <c r="Q10"/>
  <c r="N11"/>
  <c r="Q12"/>
  <c r="N13"/>
  <c r="Q14"/>
  <c r="N15"/>
  <c r="Q16"/>
  <c r="N17"/>
  <c r="Q18"/>
  <c r="N19"/>
  <c r="N4"/>
  <c r="Q5"/>
  <c r="Q11"/>
  <c r="Q13"/>
  <c r="Q19"/>
  <c r="J45" l="1"/>
  <c r="I55"/>
  <c r="I60"/>
  <c r="F56"/>
  <c r="J55"/>
  <c r="J50"/>
  <c r="J57"/>
  <c r="F48"/>
  <c r="J58"/>
  <c r="J48"/>
  <c r="J47"/>
  <c r="J56"/>
  <c r="J51"/>
  <c r="J54"/>
  <c r="J49"/>
  <c r="I56"/>
  <c r="J46"/>
  <c r="J59"/>
  <c r="J44"/>
  <c r="J52"/>
  <c r="J60"/>
  <c r="F59"/>
  <c r="F55"/>
  <c r="F46"/>
  <c r="F54"/>
  <c r="F57"/>
  <c r="F45"/>
  <c r="F51"/>
  <c r="F44"/>
  <c r="F52"/>
  <c r="F60"/>
  <c r="F53"/>
  <c r="F47"/>
  <c r="F50"/>
  <c r="F58"/>
  <c r="I47"/>
  <c r="I51"/>
  <c r="I52"/>
  <c r="I48"/>
  <c r="I45"/>
  <c r="I46"/>
  <c r="I44"/>
  <c r="I59"/>
  <c r="K53"/>
  <c r="I53"/>
  <c r="I57"/>
  <c r="K54"/>
  <c r="K56"/>
  <c r="I54"/>
  <c r="K49"/>
  <c r="K58"/>
  <c r="K44"/>
  <c r="K45"/>
  <c r="H51"/>
  <c r="H46"/>
  <c r="K57"/>
  <c r="H54"/>
  <c r="H60"/>
  <c r="G57"/>
  <c r="H52"/>
  <c r="G49"/>
  <c r="H44"/>
  <c r="K48"/>
  <c r="G54"/>
  <c r="H55"/>
  <c r="H50"/>
  <c r="I49"/>
  <c r="I50"/>
  <c r="G56"/>
  <c r="G50"/>
  <c r="H59"/>
  <c r="K50"/>
  <c r="G48"/>
  <c r="L57"/>
  <c r="L53"/>
  <c r="L49"/>
  <c r="L45"/>
  <c r="L56"/>
  <c r="L50"/>
  <c r="L60"/>
  <c r="L52"/>
  <c r="L44"/>
  <c r="G60"/>
  <c r="G52"/>
  <c r="G46"/>
  <c r="L59"/>
  <c r="L51"/>
  <c r="G59"/>
  <c r="G55"/>
  <c r="G51"/>
  <c r="G47"/>
  <c r="H57"/>
  <c r="H53"/>
  <c r="H49"/>
  <c r="H45"/>
  <c r="L48"/>
  <c r="L47"/>
  <c r="L58"/>
  <c r="L54"/>
  <c r="L46"/>
  <c r="H56"/>
  <c r="G53"/>
  <c r="H48"/>
  <c r="G45"/>
  <c r="L55"/>
  <c r="G44"/>
  <c r="K46"/>
  <c r="K60"/>
  <c r="K52"/>
  <c r="H47"/>
  <c r="K59"/>
  <c r="K55"/>
  <c r="K51"/>
</calcChain>
</file>

<file path=xl/sharedStrings.xml><?xml version="1.0" encoding="utf-8"?>
<sst xmlns="http://schemas.openxmlformats.org/spreadsheetml/2006/main" count="66" uniqueCount="43">
  <si>
    <t>Miejsce</t>
  </si>
  <si>
    <t>Zawodnik</t>
  </si>
  <si>
    <t>Skąd</t>
  </si>
  <si>
    <t>Łuk</t>
  </si>
  <si>
    <t>Suma</t>
  </si>
  <si>
    <t>Strata</t>
  </si>
  <si>
    <t>do następnego</t>
  </si>
  <si>
    <t xml:space="preserve">do pierwszego </t>
  </si>
  <si>
    <t>%</t>
  </si>
  <si>
    <t>Koszalin</t>
  </si>
  <si>
    <t>Paweł "Trzmiel" Gromadzki</t>
  </si>
  <si>
    <t>Donat Grotha</t>
  </si>
  <si>
    <t>Lębork</t>
  </si>
  <si>
    <t>Krzysztof "FAZIK" Brzeziński</t>
  </si>
  <si>
    <t>T</t>
  </si>
  <si>
    <t>Leszek "Haris" Jęczkowski</t>
  </si>
  <si>
    <t>H</t>
  </si>
  <si>
    <t>Marzena Goike</t>
  </si>
  <si>
    <t>Chocielewko</t>
  </si>
  <si>
    <t>Igor Adaszkiewicz</t>
  </si>
  <si>
    <t>Dorota Janiszewska</t>
  </si>
  <si>
    <t>Kategorie Łuków:</t>
  </si>
  <si>
    <t>Historyczny</t>
  </si>
  <si>
    <t>Tradycyjny</t>
  </si>
  <si>
    <t>Elbląg EBH</t>
  </si>
  <si>
    <t>Wojciech</t>
  </si>
  <si>
    <t>Chełmno</t>
  </si>
  <si>
    <t>Robert "Gata" Piechota</t>
  </si>
  <si>
    <t>Damian Kuczmaszewski</t>
  </si>
  <si>
    <t>Łeba</t>
  </si>
  <si>
    <t>Edek</t>
  </si>
  <si>
    <t>Police</t>
  </si>
  <si>
    <t>Słupsk</t>
  </si>
  <si>
    <t>Jan Kuciński</t>
  </si>
  <si>
    <t>Darłowo</t>
  </si>
  <si>
    <t>Maja Jęczkowska</t>
  </si>
  <si>
    <t>Toruń</t>
  </si>
  <si>
    <t>T+Z</t>
  </si>
  <si>
    <t xml:space="preserve">Strzały Drewniane </t>
  </si>
  <si>
    <t>Piotr Nowicki</t>
  </si>
  <si>
    <t>Barbara Nowicka</t>
  </si>
  <si>
    <t>Jacek Fudro</t>
  </si>
  <si>
    <t xml:space="preserve">Wojciech "Wojt Gajosus" Puzyrewski </t>
  </si>
</sst>
</file>

<file path=xl/styles.xml><?xml version="1.0" encoding="utf-8"?>
<styleSheet xmlns="http://schemas.openxmlformats.org/spreadsheetml/2006/main">
  <numFmts count="1">
    <numFmt numFmtId="164" formatCode="0.0000"/>
  </numFmts>
  <fonts count="7"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9" fontId="0" fillId="0" borderId="0" xfId="0" applyNumberFormat="1"/>
    <xf numFmtId="0" fontId="3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/>
    <xf numFmtId="0" fontId="0" fillId="0" borderId="0" xfId="0" applyFill="1"/>
    <xf numFmtId="0" fontId="0" fillId="0" borderId="0" xfId="0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Border="1"/>
    <xf numFmtId="0" fontId="6" fillId="0" borderId="1" xfId="0" applyFont="1" applyFill="1" applyBorder="1" applyAlignment="1">
      <alignment horizontal="center" vertical="center"/>
    </xf>
    <xf numFmtId="164" fontId="0" fillId="0" borderId="0" xfId="0" applyNumberFormat="1" applyFill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42"/>
          <c:y val="3.9863574745464515E-2"/>
          <c:w val="0.713814057463365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'VII Niepodległościowy'!$E$44</c:f>
              <c:strCache>
                <c:ptCount val="1"/>
                <c:pt idx="0">
                  <c:v>Piotr Nowicki</c:v>
                </c:pt>
              </c:strCache>
            </c:strRef>
          </c:tx>
          <c:val>
            <c:numRef>
              <c:f>'VII Niepodległościowy'!$F$44:$L$44</c:f>
              <c:numCache>
                <c:formatCode>0.0000</c:formatCode>
                <c:ptCount val="7"/>
                <c:pt idx="0">
                  <c:v>0.93478260869565222</c:v>
                </c:pt>
                <c:pt idx="1">
                  <c:v>1</c:v>
                </c:pt>
                <c:pt idx="2">
                  <c:v>0.87777777777777777</c:v>
                </c:pt>
                <c:pt idx="3">
                  <c:v>0.91366906474820142</c:v>
                </c:pt>
                <c:pt idx="4">
                  <c:v>0.95302013422818788</c:v>
                </c:pt>
                <c:pt idx="5">
                  <c:v>0.98757763975155277</c:v>
                </c:pt>
                <c:pt idx="6">
                  <c:v>1</c:v>
                </c:pt>
              </c:numCache>
            </c:numRef>
          </c:val>
        </c:ser>
        <c:ser>
          <c:idx val="1"/>
          <c:order val="1"/>
          <c:tx>
            <c:strRef>
              <c:f>'VII Niepodległościowy'!$E$45</c:f>
              <c:strCache>
                <c:ptCount val="1"/>
                <c:pt idx="0">
                  <c:v>Wojciech</c:v>
                </c:pt>
              </c:strCache>
            </c:strRef>
          </c:tx>
          <c:val>
            <c:numRef>
              <c:f>'VII Niepodległościowy'!$F$45:$L$45</c:f>
              <c:numCache>
                <c:formatCode>0.0000</c:formatCode>
                <c:ptCount val="7"/>
                <c:pt idx="0">
                  <c:v>0.95652173913043481</c:v>
                </c:pt>
                <c:pt idx="1">
                  <c:v>0.96363636363636362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0.99431818181818177</c:v>
                </c:pt>
              </c:numCache>
            </c:numRef>
          </c:val>
        </c:ser>
        <c:ser>
          <c:idx val="2"/>
          <c:order val="2"/>
          <c:tx>
            <c:strRef>
              <c:f>'VII Niepodległościowy'!$E$46</c:f>
              <c:strCache>
                <c:ptCount val="1"/>
                <c:pt idx="0">
                  <c:v>Igor Adaszkiewicz</c:v>
                </c:pt>
              </c:strCache>
            </c:strRef>
          </c:tx>
          <c:val>
            <c:numRef>
              <c:f>'VII Niepodległościowy'!$F$46:$L$46</c:f>
              <c:numCache>
                <c:formatCode>0.0000</c:formatCode>
                <c:ptCount val="7"/>
                <c:pt idx="0">
                  <c:v>1</c:v>
                </c:pt>
                <c:pt idx="1">
                  <c:v>0.94545454545454544</c:v>
                </c:pt>
                <c:pt idx="2">
                  <c:v>0.81111111111111112</c:v>
                </c:pt>
                <c:pt idx="3">
                  <c:v>0.86330935251798557</c:v>
                </c:pt>
                <c:pt idx="4">
                  <c:v>0.80536912751677847</c:v>
                </c:pt>
                <c:pt idx="5">
                  <c:v>0.83229813664596275</c:v>
                </c:pt>
                <c:pt idx="6">
                  <c:v>0.86931818181818177</c:v>
                </c:pt>
              </c:numCache>
            </c:numRef>
          </c:val>
        </c:ser>
        <c:ser>
          <c:idx val="3"/>
          <c:order val="3"/>
          <c:tx>
            <c:strRef>
              <c:f>'VII Niepodległościowy'!$E$47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'VII Niepodległościowy'!$F$47:$L$47</c:f>
              <c:numCache>
                <c:formatCode>0.0000</c:formatCode>
                <c:ptCount val="7"/>
                <c:pt idx="0">
                  <c:v>0.73913043478260865</c:v>
                </c:pt>
                <c:pt idx="1">
                  <c:v>0.83636363636363631</c:v>
                </c:pt>
                <c:pt idx="2">
                  <c:v>0.83333333333333337</c:v>
                </c:pt>
                <c:pt idx="3">
                  <c:v>0.83453237410071945</c:v>
                </c:pt>
                <c:pt idx="4">
                  <c:v>0.84563758389261745</c:v>
                </c:pt>
                <c:pt idx="5">
                  <c:v>0.83850931677018636</c:v>
                </c:pt>
                <c:pt idx="6">
                  <c:v>0.86931818181818177</c:v>
                </c:pt>
              </c:numCache>
            </c:numRef>
          </c:val>
        </c:ser>
        <c:ser>
          <c:idx val="4"/>
          <c:order val="4"/>
          <c:tx>
            <c:strRef>
              <c:f>'VII Niepodległościowy'!$E$48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'VII Niepodległościowy'!$F$48:$L$48</c:f>
              <c:numCache>
                <c:formatCode>0.0000</c:formatCode>
                <c:ptCount val="7"/>
                <c:pt idx="0">
                  <c:v>0.69565217391304346</c:v>
                </c:pt>
                <c:pt idx="1">
                  <c:v>0.74545454545454548</c:v>
                </c:pt>
                <c:pt idx="2">
                  <c:v>0.77777777777777779</c:v>
                </c:pt>
                <c:pt idx="3">
                  <c:v>0.76258992805755399</c:v>
                </c:pt>
                <c:pt idx="4">
                  <c:v>0.71140939597315433</c:v>
                </c:pt>
                <c:pt idx="5">
                  <c:v>0.7639751552795031</c:v>
                </c:pt>
                <c:pt idx="6">
                  <c:v>0.72159090909090906</c:v>
                </c:pt>
              </c:numCache>
            </c:numRef>
          </c:val>
        </c:ser>
        <c:ser>
          <c:idx val="5"/>
          <c:order val="5"/>
          <c:tx>
            <c:strRef>
              <c:f>'VII Niepodległościowy'!$E$49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'VII Niepodległościowy'!$F$49:$L$49</c:f>
              <c:numCache>
                <c:formatCode>0.0000</c:formatCode>
                <c:ptCount val="7"/>
                <c:pt idx="0">
                  <c:v>0.52173913043478259</c:v>
                </c:pt>
                <c:pt idx="1">
                  <c:v>0.43636363636363634</c:v>
                </c:pt>
                <c:pt idx="2">
                  <c:v>0.37777777777777777</c:v>
                </c:pt>
                <c:pt idx="3">
                  <c:v>0.5539568345323741</c:v>
                </c:pt>
                <c:pt idx="4">
                  <c:v>0.55033557046979864</c:v>
                </c:pt>
                <c:pt idx="5">
                  <c:v>0.59627329192546585</c:v>
                </c:pt>
                <c:pt idx="6">
                  <c:v>0.61363636363636365</c:v>
                </c:pt>
              </c:numCache>
            </c:numRef>
          </c:val>
        </c:ser>
        <c:ser>
          <c:idx val="6"/>
          <c:order val="6"/>
          <c:tx>
            <c:strRef>
              <c:f>'VII Niepodległościowy'!$E$50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'VII Niepodległościowy'!$F$50:$L$50</c:f>
              <c:numCache>
                <c:formatCode>0.0000</c:formatCode>
                <c:ptCount val="7"/>
                <c:pt idx="0">
                  <c:v>0.91304347826086951</c:v>
                </c:pt>
                <c:pt idx="1">
                  <c:v>0.98181818181818181</c:v>
                </c:pt>
                <c:pt idx="2">
                  <c:v>0.71111111111111114</c:v>
                </c:pt>
                <c:pt idx="3">
                  <c:v>0.58273381294964033</c:v>
                </c:pt>
                <c:pt idx="4">
                  <c:v>0.61073825503355705</c:v>
                </c:pt>
                <c:pt idx="5">
                  <c:v>0.59006211180124224</c:v>
                </c:pt>
                <c:pt idx="6">
                  <c:v>0.61363636363636365</c:v>
                </c:pt>
              </c:numCache>
            </c:numRef>
          </c:val>
        </c:ser>
        <c:ser>
          <c:idx val="7"/>
          <c:order val="7"/>
          <c:tx>
            <c:strRef>
              <c:f>'VII Niepodległościowy'!$E$51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'VII Niepodległościowy'!$F$51:$L$51</c:f>
              <c:numCache>
                <c:formatCode>0.0000</c:formatCode>
                <c:ptCount val="7"/>
                <c:pt idx="0">
                  <c:v>0.69565217391304346</c:v>
                </c:pt>
                <c:pt idx="1">
                  <c:v>0.63636363636363635</c:v>
                </c:pt>
                <c:pt idx="2">
                  <c:v>0.53333333333333333</c:v>
                </c:pt>
                <c:pt idx="3">
                  <c:v>0.65467625899280579</c:v>
                </c:pt>
                <c:pt idx="4">
                  <c:v>0.64429530201342278</c:v>
                </c:pt>
                <c:pt idx="5">
                  <c:v>0.63975155279503104</c:v>
                </c:pt>
                <c:pt idx="6">
                  <c:v>0.61363636363636365</c:v>
                </c:pt>
              </c:numCache>
            </c:numRef>
          </c:val>
        </c:ser>
        <c:ser>
          <c:idx val="8"/>
          <c:order val="8"/>
          <c:tx>
            <c:strRef>
              <c:f>'VII Niepodległościowy'!$E$52</c:f>
              <c:strCache>
                <c:ptCount val="1"/>
                <c:pt idx="0">
                  <c:v>Edek</c:v>
                </c:pt>
              </c:strCache>
            </c:strRef>
          </c:tx>
          <c:val>
            <c:numRef>
              <c:f>'VII Niepodległościowy'!$F$52:$L$52</c:f>
              <c:numCache>
                <c:formatCode>0.0000</c:formatCode>
                <c:ptCount val="7"/>
                <c:pt idx="0">
                  <c:v>0.63043478260869568</c:v>
                </c:pt>
                <c:pt idx="1">
                  <c:v>0.69090909090909092</c:v>
                </c:pt>
                <c:pt idx="2">
                  <c:v>0.64444444444444449</c:v>
                </c:pt>
                <c:pt idx="3">
                  <c:v>0.58992805755395683</c:v>
                </c:pt>
                <c:pt idx="4">
                  <c:v>0.58389261744966447</c:v>
                </c:pt>
                <c:pt idx="5">
                  <c:v>0.6149068322981367</c:v>
                </c:pt>
                <c:pt idx="6">
                  <c:v>0.60795454545454541</c:v>
                </c:pt>
              </c:numCache>
            </c:numRef>
          </c:val>
        </c:ser>
        <c:ser>
          <c:idx val="9"/>
          <c:order val="9"/>
          <c:tx>
            <c:strRef>
              <c:f>'VII Niepodległościowy'!$E$53</c:f>
              <c:strCache>
                <c:ptCount val="1"/>
                <c:pt idx="0">
                  <c:v>Jacek Fudro</c:v>
                </c:pt>
              </c:strCache>
            </c:strRef>
          </c:tx>
          <c:val>
            <c:numRef>
              <c:f>'VII Niepodległościowy'!$F$53:$L$53</c:f>
              <c:numCache>
                <c:formatCode>0.0000</c:formatCode>
                <c:ptCount val="7"/>
                <c:pt idx="0">
                  <c:v>0.47826086956521741</c:v>
                </c:pt>
                <c:pt idx="1">
                  <c:v>0.4</c:v>
                </c:pt>
                <c:pt idx="2">
                  <c:v>0.52222222222222225</c:v>
                </c:pt>
                <c:pt idx="3">
                  <c:v>0.61870503597122306</c:v>
                </c:pt>
                <c:pt idx="4">
                  <c:v>0.57718120805369133</c:v>
                </c:pt>
                <c:pt idx="5">
                  <c:v>0.58385093167701863</c:v>
                </c:pt>
                <c:pt idx="6">
                  <c:v>0.56818181818181823</c:v>
                </c:pt>
              </c:numCache>
            </c:numRef>
          </c:val>
        </c:ser>
        <c:ser>
          <c:idx val="10"/>
          <c:order val="10"/>
          <c:tx>
            <c:strRef>
              <c:f>'VII Niepodległościowy'!$E$54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'VII Niepodległościowy'!$F$54:$L$54</c:f>
              <c:numCache>
                <c:formatCode>0.0000</c:formatCode>
                <c:ptCount val="7"/>
                <c:pt idx="0">
                  <c:v>0.56521739130434778</c:v>
                </c:pt>
                <c:pt idx="1">
                  <c:v>0.58181818181818179</c:v>
                </c:pt>
                <c:pt idx="2">
                  <c:v>0.62222222222222223</c:v>
                </c:pt>
                <c:pt idx="3">
                  <c:v>0.62589928057553956</c:v>
                </c:pt>
                <c:pt idx="4">
                  <c:v>0.6174496644295302</c:v>
                </c:pt>
                <c:pt idx="5">
                  <c:v>0.5714285714285714</c:v>
                </c:pt>
                <c:pt idx="6">
                  <c:v>0.55113636363636365</c:v>
                </c:pt>
              </c:numCache>
            </c:numRef>
          </c:val>
        </c:ser>
        <c:ser>
          <c:idx val="11"/>
          <c:order val="11"/>
          <c:tx>
            <c:strRef>
              <c:f>'VII Niepodległościowy'!$E$55</c:f>
              <c:strCache>
                <c:ptCount val="1"/>
                <c:pt idx="0">
                  <c:v>Donat Grotha</c:v>
                </c:pt>
              </c:strCache>
            </c:strRef>
          </c:tx>
          <c:val>
            <c:numRef>
              <c:f>'VII Niepodległościowy'!$F$55:$L$55</c:f>
              <c:numCache>
                <c:formatCode>0.0000</c:formatCode>
                <c:ptCount val="7"/>
                <c:pt idx="0">
                  <c:v>0.39130434782608697</c:v>
                </c:pt>
                <c:pt idx="1">
                  <c:v>0.38181818181818183</c:v>
                </c:pt>
                <c:pt idx="2">
                  <c:v>0.4777777777777778</c:v>
                </c:pt>
                <c:pt idx="3">
                  <c:v>0.60431654676258995</c:v>
                </c:pt>
                <c:pt idx="4">
                  <c:v>0.56375838926174493</c:v>
                </c:pt>
                <c:pt idx="5">
                  <c:v>0.52173913043478259</c:v>
                </c:pt>
                <c:pt idx="6">
                  <c:v>0.52840909090909094</c:v>
                </c:pt>
              </c:numCache>
            </c:numRef>
          </c:val>
        </c:ser>
        <c:ser>
          <c:idx val="12"/>
          <c:order val="12"/>
          <c:tx>
            <c:strRef>
              <c:f>'VII Niepodległościowy'!$E$56</c:f>
              <c:strCache>
                <c:ptCount val="1"/>
                <c:pt idx="0">
                  <c:v>Marzena Goike</c:v>
                </c:pt>
              </c:strCache>
            </c:strRef>
          </c:tx>
          <c:val>
            <c:numRef>
              <c:f>'VII Niepodległościowy'!$F$56:$L$56</c:f>
              <c:numCache>
                <c:formatCode>0.0000</c:formatCode>
                <c:ptCount val="7"/>
                <c:pt idx="0">
                  <c:v>0.58695652173913049</c:v>
                </c:pt>
                <c:pt idx="1">
                  <c:v>0.65454545454545454</c:v>
                </c:pt>
                <c:pt idx="2">
                  <c:v>0.48888888888888887</c:v>
                </c:pt>
                <c:pt idx="3">
                  <c:v>0.59712230215827333</c:v>
                </c:pt>
                <c:pt idx="4">
                  <c:v>0.59060402684563762</c:v>
                </c:pt>
                <c:pt idx="5">
                  <c:v>0.5714285714285714</c:v>
                </c:pt>
                <c:pt idx="6">
                  <c:v>0.52272727272727271</c:v>
                </c:pt>
              </c:numCache>
            </c:numRef>
          </c:val>
        </c:ser>
        <c:ser>
          <c:idx val="13"/>
          <c:order val="13"/>
          <c:tx>
            <c:strRef>
              <c:f>'VII Niepodległościowy'!$E$57</c:f>
              <c:strCache>
                <c:ptCount val="1"/>
                <c:pt idx="0">
                  <c:v>Barbara Nowicka</c:v>
                </c:pt>
              </c:strCache>
            </c:strRef>
          </c:tx>
          <c:val>
            <c:numRef>
              <c:f>'VII Niepodległościowy'!$F$57:$L$57</c:f>
              <c:numCache>
                <c:formatCode>0.0000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7.7777777777777779E-2</c:v>
                </c:pt>
                <c:pt idx="3">
                  <c:v>0.26618705035971224</c:v>
                </c:pt>
                <c:pt idx="4">
                  <c:v>0.24832214765100671</c:v>
                </c:pt>
                <c:pt idx="5">
                  <c:v>0.32919254658385094</c:v>
                </c:pt>
                <c:pt idx="6">
                  <c:v>0.36363636363636365</c:v>
                </c:pt>
              </c:numCache>
            </c:numRef>
          </c:val>
        </c:ser>
        <c:ser>
          <c:idx val="14"/>
          <c:order val="14"/>
          <c:tx>
            <c:strRef>
              <c:f>'VII Niepodległościowy'!$E$58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'VII Niepodległościowy'!$F$58:$L$58</c:f>
              <c:numCache>
                <c:formatCode>0.0000</c:formatCode>
                <c:ptCount val="7"/>
                <c:pt idx="0">
                  <c:v>0.56521739130434778</c:v>
                </c:pt>
                <c:pt idx="1">
                  <c:v>0.52727272727272723</c:v>
                </c:pt>
                <c:pt idx="2">
                  <c:v>0.37777777777777777</c:v>
                </c:pt>
                <c:pt idx="3">
                  <c:v>0.40287769784172661</c:v>
                </c:pt>
                <c:pt idx="4">
                  <c:v>0.37583892617449666</c:v>
                </c:pt>
                <c:pt idx="5">
                  <c:v>0.37267080745341613</c:v>
                </c:pt>
                <c:pt idx="6">
                  <c:v>0.35227272727272729</c:v>
                </c:pt>
              </c:numCache>
            </c:numRef>
          </c:val>
        </c:ser>
        <c:ser>
          <c:idx val="15"/>
          <c:order val="15"/>
          <c:tx>
            <c:strRef>
              <c:f>'VII Niepodległościowy'!$E$59</c:f>
              <c:strCache>
                <c:ptCount val="1"/>
                <c:pt idx="0">
                  <c:v>Wojciech "Wojt Gajosus" Puzyrewski </c:v>
                </c:pt>
              </c:strCache>
            </c:strRef>
          </c:tx>
          <c:val>
            <c:numRef>
              <c:f>'VII Niepodległościowy'!$F$59:$L$59</c:f>
              <c:numCache>
                <c:formatCode>0.0000</c:formatCode>
                <c:ptCount val="7"/>
                <c:pt idx="0">
                  <c:v>0.15217391304347827</c:v>
                </c:pt>
                <c:pt idx="1">
                  <c:v>0.12727272727272726</c:v>
                </c:pt>
                <c:pt idx="2">
                  <c:v>0.27777777777777779</c:v>
                </c:pt>
                <c:pt idx="3">
                  <c:v>0.36690647482014388</c:v>
                </c:pt>
                <c:pt idx="4">
                  <c:v>0.34228187919463088</c:v>
                </c:pt>
                <c:pt idx="5">
                  <c:v>0.35403726708074534</c:v>
                </c:pt>
                <c:pt idx="6">
                  <c:v>0.34090909090909088</c:v>
                </c:pt>
              </c:numCache>
            </c:numRef>
          </c:val>
        </c:ser>
        <c:ser>
          <c:idx val="16"/>
          <c:order val="16"/>
          <c:tx>
            <c:strRef>
              <c:f>'VII Niepodległościowy'!$E$60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'VII Niepodległościowy'!$F$60:$L$60</c:f>
              <c:numCache>
                <c:formatCode>0.0000</c:formatCode>
                <c:ptCount val="7"/>
                <c:pt idx="0">
                  <c:v>0.13043478260869565</c:v>
                </c:pt>
                <c:pt idx="1">
                  <c:v>0.16363636363636364</c:v>
                </c:pt>
                <c:pt idx="2">
                  <c:v>0.2</c:v>
                </c:pt>
                <c:pt idx="3">
                  <c:v>0.12949640287769784</c:v>
                </c:pt>
                <c:pt idx="4">
                  <c:v>0.12080536912751678</c:v>
                </c:pt>
                <c:pt idx="5">
                  <c:v>0.13664596273291926</c:v>
                </c:pt>
                <c:pt idx="6">
                  <c:v>0.125</c:v>
                </c:pt>
              </c:numCache>
            </c:numRef>
          </c:val>
        </c:ser>
        <c:marker val="1"/>
        <c:axId val="106445056"/>
        <c:axId val="131235840"/>
      </c:lineChart>
      <c:catAx>
        <c:axId val="106445056"/>
        <c:scaling>
          <c:orientation val="minMax"/>
        </c:scaling>
        <c:axPos val="b"/>
        <c:numFmt formatCode="General" sourceLinked="1"/>
        <c:tickLblPos val="nextTo"/>
        <c:crossAx val="131235840"/>
        <c:crosses val="autoZero"/>
        <c:auto val="1"/>
        <c:lblAlgn val="ctr"/>
        <c:lblOffset val="100"/>
      </c:catAx>
      <c:valAx>
        <c:axId val="131235840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064450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8490275893261147"/>
          <c:h val="0.69578745811393061"/>
        </c:manualLayout>
      </c:layout>
    </c:legend>
    <c:plotVisOnly val="1"/>
    <c:dispBlanksAs val="gap"/>
  </c:chart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1047750</xdr:colOff>
      <xdr:row>19</xdr:row>
      <xdr:rowOff>114299</xdr:rowOff>
    </xdr:from>
    <xdr:to>
      <xdr:col>13</xdr:col>
      <xdr:colOff>85725</xdr:colOff>
      <xdr:row>48</xdr:row>
      <xdr:rowOff>123825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60"/>
  <sheetViews>
    <sheetView tabSelected="1" topLeftCell="B1" workbookViewId="0">
      <selection sqref="A1:A2"/>
    </sheetView>
  </sheetViews>
  <sheetFormatPr defaultRowHeight="15"/>
  <cols>
    <col min="2" max="2" width="33.28515625" customWidth="1"/>
    <col min="3" max="3" width="11.42578125" customWidth="1"/>
    <col min="4" max="4" width="4.85546875" customWidth="1"/>
    <col min="6" max="12" width="6.5703125" bestFit="1" customWidth="1"/>
    <col min="13" max="13" width="6.5703125" customWidth="1"/>
    <col min="14" max="14" width="14" customWidth="1"/>
    <col min="15" max="15" width="5.7109375" customWidth="1"/>
    <col min="16" max="16" width="13.7109375" customWidth="1"/>
    <col min="17" max="17" width="6" customWidth="1"/>
    <col min="18" max="18" width="7.140625" customWidth="1"/>
    <col min="19" max="19" width="6.28515625" customWidth="1"/>
  </cols>
  <sheetData>
    <row r="1" spans="1:19" ht="14.45" customHeight="1">
      <c r="A1" s="28" t="s">
        <v>0</v>
      </c>
      <c r="B1" s="28" t="s">
        <v>1</v>
      </c>
      <c r="C1" s="28" t="s">
        <v>2</v>
      </c>
      <c r="D1" s="29" t="s">
        <v>3</v>
      </c>
      <c r="E1" s="31" t="s">
        <v>4</v>
      </c>
      <c r="F1" s="27">
        <v>1</v>
      </c>
      <c r="G1" s="27">
        <v>2</v>
      </c>
      <c r="H1" s="27">
        <v>3</v>
      </c>
      <c r="I1" s="27">
        <v>4</v>
      </c>
      <c r="J1" s="27">
        <v>5</v>
      </c>
      <c r="K1" s="27">
        <v>6</v>
      </c>
      <c r="L1" s="27">
        <v>7</v>
      </c>
      <c r="M1" s="1"/>
      <c r="N1" s="32" t="s">
        <v>5</v>
      </c>
      <c r="O1" s="32"/>
      <c r="P1" s="32"/>
      <c r="Q1" s="32"/>
      <c r="R1" s="2"/>
      <c r="S1" s="3"/>
    </row>
    <row r="2" spans="1:19">
      <c r="A2" s="28"/>
      <c r="B2" s="28"/>
      <c r="C2" s="28"/>
      <c r="D2" s="30"/>
      <c r="E2" s="31"/>
      <c r="F2" s="27"/>
      <c r="G2" s="27"/>
      <c r="H2" s="27"/>
      <c r="I2" s="27"/>
      <c r="J2" s="27"/>
      <c r="K2" s="27"/>
      <c r="L2" s="27"/>
      <c r="M2" s="1"/>
      <c r="N2" t="s">
        <v>6</v>
      </c>
      <c r="O2" s="4"/>
      <c r="P2" t="s">
        <v>7</v>
      </c>
      <c r="Q2" s="4" t="s">
        <v>8</v>
      </c>
      <c r="S2" s="4"/>
    </row>
    <row r="3" spans="1:19">
      <c r="A3" s="5">
        <v>1</v>
      </c>
      <c r="B3" s="6" t="s">
        <v>39</v>
      </c>
      <c r="C3" s="7" t="s">
        <v>24</v>
      </c>
      <c r="D3" s="8" t="s">
        <v>14</v>
      </c>
      <c r="E3" s="9">
        <f>SUM(F3:L3)</f>
        <v>176</v>
      </c>
      <c r="F3" s="10">
        <v>43</v>
      </c>
      <c r="G3" s="10">
        <v>12</v>
      </c>
      <c r="H3" s="10">
        <v>24</v>
      </c>
      <c r="I3" s="10">
        <v>48</v>
      </c>
      <c r="J3" s="10">
        <v>15</v>
      </c>
      <c r="K3" s="10">
        <v>17</v>
      </c>
      <c r="L3" s="10">
        <v>17</v>
      </c>
      <c r="M3" s="1"/>
      <c r="S3" s="11"/>
    </row>
    <row r="4" spans="1:19">
      <c r="A4" s="5">
        <v>2</v>
      </c>
      <c r="B4" s="12" t="s">
        <v>25</v>
      </c>
      <c r="C4" s="7" t="s">
        <v>26</v>
      </c>
      <c r="D4" s="8" t="s">
        <v>14</v>
      </c>
      <c r="E4" s="9">
        <f>SUM(F4:L4)</f>
        <v>175</v>
      </c>
      <c r="F4" s="13">
        <v>44</v>
      </c>
      <c r="G4" s="13">
        <v>9</v>
      </c>
      <c r="H4" s="13">
        <v>37</v>
      </c>
      <c r="I4" s="13">
        <v>49</v>
      </c>
      <c r="J4" s="14">
        <v>10</v>
      </c>
      <c r="K4" s="14">
        <v>12</v>
      </c>
      <c r="L4" s="14">
        <v>14</v>
      </c>
      <c r="M4" s="1"/>
      <c r="N4">
        <f>E3-E4</f>
        <v>1</v>
      </c>
      <c r="O4" s="11"/>
      <c r="P4">
        <f>E4-E$3</f>
        <v>-1</v>
      </c>
      <c r="Q4" s="11">
        <f t="shared" ref="Q4:Q19" si="0">E4/E$3</f>
        <v>0.99431818181818177</v>
      </c>
      <c r="S4" s="11"/>
    </row>
    <row r="5" spans="1:19">
      <c r="A5" s="5">
        <v>3</v>
      </c>
      <c r="B5" s="12" t="s">
        <v>19</v>
      </c>
      <c r="C5" s="15" t="s">
        <v>12</v>
      </c>
      <c r="D5" s="15" t="s">
        <v>14</v>
      </c>
      <c r="E5" s="9">
        <f>SUM(F5:L5)</f>
        <v>153</v>
      </c>
      <c r="F5" s="10">
        <v>46</v>
      </c>
      <c r="G5" s="10">
        <v>6</v>
      </c>
      <c r="H5" s="10">
        <v>21</v>
      </c>
      <c r="I5" s="10">
        <v>47</v>
      </c>
      <c r="J5" s="10">
        <v>0</v>
      </c>
      <c r="K5" s="10">
        <v>14</v>
      </c>
      <c r="L5" s="10">
        <v>19</v>
      </c>
      <c r="M5" s="1"/>
      <c r="N5">
        <f t="shared" ref="N5:N19" si="1">E4-E5</f>
        <v>22</v>
      </c>
      <c r="O5" s="11"/>
      <c r="P5">
        <f t="shared" ref="P5:P19" si="2">E5-E$3</f>
        <v>-23</v>
      </c>
      <c r="Q5" s="11">
        <f t="shared" si="0"/>
        <v>0.86931818181818177</v>
      </c>
      <c r="S5" s="11"/>
    </row>
    <row r="6" spans="1:19">
      <c r="A6" s="5">
        <v>3</v>
      </c>
      <c r="B6" s="12" t="s">
        <v>10</v>
      </c>
      <c r="C6" s="7" t="s">
        <v>9</v>
      </c>
      <c r="D6" s="8" t="s">
        <v>14</v>
      </c>
      <c r="E6" s="9">
        <f>SUM(F6:L6)</f>
        <v>153</v>
      </c>
      <c r="F6" s="14">
        <v>34</v>
      </c>
      <c r="G6" s="14">
        <v>12</v>
      </c>
      <c r="H6" s="14">
        <v>29</v>
      </c>
      <c r="I6" s="14">
        <v>41</v>
      </c>
      <c r="J6" s="14">
        <v>10</v>
      </c>
      <c r="K6" s="14">
        <v>9</v>
      </c>
      <c r="L6" s="14">
        <v>18</v>
      </c>
      <c r="M6" s="1"/>
      <c r="N6">
        <f t="shared" si="1"/>
        <v>0</v>
      </c>
      <c r="O6" s="11"/>
      <c r="P6">
        <f t="shared" si="2"/>
        <v>-23</v>
      </c>
      <c r="Q6" s="11">
        <f t="shared" si="0"/>
        <v>0.86931818181818177</v>
      </c>
      <c r="S6" s="11"/>
    </row>
    <row r="7" spans="1:19">
      <c r="A7" s="5">
        <v>5</v>
      </c>
      <c r="B7" s="12" t="s">
        <v>13</v>
      </c>
      <c r="C7" s="7" t="s">
        <v>9</v>
      </c>
      <c r="D7" s="8" t="s">
        <v>14</v>
      </c>
      <c r="E7" s="9">
        <f>SUM(F7:L7)</f>
        <v>127</v>
      </c>
      <c r="F7" s="10">
        <v>32</v>
      </c>
      <c r="G7" s="10">
        <v>9</v>
      </c>
      <c r="H7" s="10">
        <v>29</v>
      </c>
      <c r="I7" s="10">
        <v>36</v>
      </c>
      <c r="J7" s="10">
        <v>0</v>
      </c>
      <c r="K7" s="10">
        <v>17</v>
      </c>
      <c r="L7" s="10">
        <v>4</v>
      </c>
      <c r="M7" s="1"/>
      <c r="N7">
        <f t="shared" si="1"/>
        <v>26</v>
      </c>
      <c r="O7" s="11"/>
      <c r="P7">
        <f t="shared" si="2"/>
        <v>-49</v>
      </c>
      <c r="Q7" s="11">
        <f t="shared" si="0"/>
        <v>0.72159090909090906</v>
      </c>
      <c r="S7" s="11"/>
    </row>
    <row r="8" spans="1:19">
      <c r="A8" s="5">
        <v>6</v>
      </c>
      <c r="B8" s="16" t="s">
        <v>15</v>
      </c>
      <c r="C8" s="17" t="s">
        <v>9</v>
      </c>
      <c r="D8" s="17" t="s">
        <v>16</v>
      </c>
      <c r="E8" s="9">
        <f>SUM(F8:L8)</f>
        <v>108</v>
      </c>
      <c r="F8" s="13">
        <v>24</v>
      </c>
      <c r="G8" s="13">
        <v>0</v>
      </c>
      <c r="H8" s="13">
        <v>10</v>
      </c>
      <c r="I8" s="13">
        <v>43</v>
      </c>
      <c r="J8" s="13">
        <v>5</v>
      </c>
      <c r="K8" s="13">
        <v>14</v>
      </c>
      <c r="L8" s="13">
        <v>12</v>
      </c>
      <c r="M8" s="1"/>
      <c r="N8">
        <f t="shared" si="1"/>
        <v>19</v>
      </c>
      <c r="O8" s="11"/>
      <c r="P8">
        <f t="shared" si="2"/>
        <v>-68</v>
      </c>
      <c r="Q8" s="11">
        <f t="shared" si="0"/>
        <v>0.61363636363636365</v>
      </c>
      <c r="S8" s="11"/>
    </row>
    <row r="9" spans="1:19">
      <c r="A9" s="5">
        <v>6</v>
      </c>
      <c r="B9" s="12" t="s">
        <v>27</v>
      </c>
      <c r="C9" s="15" t="s">
        <v>9</v>
      </c>
      <c r="D9" s="15" t="s">
        <v>14</v>
      </c>
      <c r="E9" s="9">
        <f>SUM(F9:L9)</f>
        <v>108</v>
      </c>
      <c r="F9" s="10">
        <v>42</v>
      </c>
      <c r="G9" s="10">
        <v>12</v>
      </c>
      <c r="H9" s="10">
        <v>10</v>
      </c>
      <c r="I9" s="10">
        <v>17</v>
      </c>
      <c r="J9" s="10">
        <v>10</v>
      </c>
      <c r="K9" s="10">
        <v>4</v>
      </c>
      <c r="L9" s="10">
        <v>13</v>
      </c>
      <c r="M9" s="1"/>
      <c r="N9">
        <f t="shared" si="1"/>
        <v>0</v>
      </c>
      <c r="O9" s="11"/>
      <c r="P9">
        <f t="shared" si="2"/>
        <v>-68</v>
      </c>
      <c r="Q9" s="11">
        <f t="shared" si="0"/>
        <v>0.61363636363636365</v>
      </c>
      <c r="S9" s="11"/>
    </row>
    <row r="10" spans="1:19">
      <c r="A10" s="5">
        <v>6</v>
      </c>
      <c r="B10" s="12" t="s">
        <v>28</v>
      </c>
      <c r="C10" s="15" t="s">
        <v>29</v>
      </c>
      <c r="D10" s="15" t="s">
        <v>14</v>
      </c>
      <c r="E10" s="9">
        <f>SUM(F10:L10)</f>
        <v>108</v>
      </c>
      <c r="F10" s="13">
        <v>32</v>
      </c>
      <c r="G10" s="13">
        <v>3</v>
      </c>
      <c r="H10" s="13">
        <v>13</v>
      </c>
      <c r="I10" s="13">
        <v>43</v>
      </c>
      <c r="J10" s="14">
        <v>5</v>
      </c>
      <c r="K10" s="14">
        <v>7</v>
      </c>
      <c r="L10" s="14">
        <v>5</v>
      </c>
      <c r="M10" s="1"/>
      <c r="N10">
        <f t="shared" si="1"/>
        <v>0</v>
      </c>
      <c r="O10" s="11"/>
      <c r="P10">
        <f t="shared" si="2"/>
        <v>-68</v>
      </c>
      <c r="Q10" s="11">
        <f t="shared" si="0"/>
        <v>0.61363636363636365</v>
      </c>
      <c r="S10" s="11"/>
    </row>
    <row r="11" spans="1:19">
      <c r="A11" s="5">
        <v>9</v>
      </c>
      <c r="B11" s="12" t="s">
        <v>30</v>
      </c>
      <c r="C11" s="15" t="s">
        <v>31</v>
      </c>
      <c r="D11" s="15" t="s">
        <v>14</v>
      </c>
      <c r="E11" s="9">
        <f>SUM(F11:L11)</f>
        <v>107</v>
      </c>
      <c r="F11" s="10">
        <v>29</v>
      </c>
      <c r="G11" s="10">
        <v>9</v>
      </c>
      <c r="H11" s="10">
        <v>20</v>
      </c>
      <c r="I11" s="10">
        <v>24</v>
      </c>
      <c r="J11" s="10">
        <v>5</v>
      </c>
      <c r="K11" s="10">
        <v>12</v>
      </c>
      <c r="L11" s="10">
        <v>8</v>
      </c>
      <c r="M11" s="1"/>
      <c r="N11">
        <f t="shared" si="1"/>
        <v>1</v>
      </c>
      <c r="O11" s="11"/>
      <c r="P11">
        <f t="shared" si="2"/>
        <v>-69</v>
      </c>
      <c r="Q11" s="11">
        <f t="shared" si="0"/>
        <v>0.60795454545454541</v>
      </c>
      <c r="S11" s="11"/>
    </row>
    <row r="12" spans="1:19">
      <c r="A12" s="5">
        <v>10</v>
      </c>
      <c r="B12" s="12" t="s">
        <v>41</v>
      </c>
      <c r="C12" s="15" t="s">
        <v>32</v>
      </c>
      <c r="D12" s="15" t="s">
        <v>14</v>
      </c>
      <c r="E12" s="9">
        <f>SUM(F12:L12)</f>
        <v>100</v>
      </c>
      <c r="F12" s="14">
        <v>22</v>
      </c>
      <c r="G12" s="14">
        <v>0</v>
      </c>
      <c r="H12" s="14">
        <v>25</v>
      </c>
      <c r="I12" s="14">
        <v>39</v>
      </c>
      <c r="J12" s="14">
        <v>0</v>
      </c>
      <c r="K12" s="14">
        <v>8</v>
      </c>
      <c r="L12" s="14">
        <v>6</v>
      </c>
      <c r="M12" s="1"/>
      <c r="N12">
        <f t="shared" si="1"/>
        <v>7</v>
      </c>
      <c r="O12" s="11"/>
      <c r="P12">
        <f t="shared" si="2"/>
        <v>-76</v>
      </c>
      <c r="Q12" s="11">
        <f t="shared" si="0"/>
        <v>0.56818181818181823</v>
      </c>
      <c r="S12" s="11"/>
    </row>
    <row r="13" spans="1:19">
      <c r="A13" s="5">
        <v>11</v>
      </c>
      <c r="B13" s="12" t="s">
        <v>33</v>
      </c>
      <c r="C13" s="15" t="s">
        <v>9</v>
      </c>
      <c r="D13" s="15" t="s">
        <v>14</v>
      </c>
      <c r="E13" s="9">
        <f>SUM(F13:L13)</f>
        <v>97</v>
      </c>
      <c r="F13" s="10">
        <v>26</v>
      </c>
      <c r="G13" s="10">
        <v>6</v>
      </c>
      <c r="H13" s="10">
        <v>24</v>
      </c>
      <c r="I13" s="10">
        <v>31</v>
      </c>
      <c r="J13" s="10">
        <v>5</v>
      </c>
      <c r="K13" s="10">
        <v>0</v>
      </c>
      <c r="L13" s="10">
        <v>5</v>
      </c>
      <c r="M13" s="1"/>
      <c r="N13">
        <f t="shared" si="1"/>
        <v>3</v>
      </c>
      <c r="O13" s="11"/>
      <c r="P13">
        <f t="shared" si="2"/>
        <v>-79</v>
      </c>
      <c r="Q13" s="11">
        <f t="shared" si="0"/>
        <v>0.55113636363636365</v>
      </c>
      <c r="S13" s="11"/>
    </row>
    <row r="14" spans="1:19">
      <c r="A14" s="5">
        <v>12</v>
      </c>
      <c r="B14" s="12" t="s">
        <v>11</v>
      </c>
      <c r="C14" s="7" t="s">
        <v>12</v>
      </c>
      <c r="D14" s="8" t="s">
        <v>14</v>
      </c>
      <c r="E14" s="9">
        <f>SUM(F14:L14)</f>
        <v>93</v>
      </c>
      <c r="F14" s="13">
        <v>18</v>
      </c>
      <c r="G14" s="13">
        <v>3</v>
      </c>
      <c r="H14" s="13">
        <v>22</v>
      </c>
      <c r="I14" s="13">
        <v>41</v>
      </c>
      <c r="J14" s="14">
        <v>0</v>
      </c>
      <c r="K14" s="14">
        <v>0</v>
      </c>
      <c r="L14" s="14">
        <v>9</v>
      </c>
      <c r="M14" s="1"/>
      <c r="N14">
        <f t="shared" si="1"/>
        <v>4</v>
      </c>
      <c r="O14" s="11"/>
      <c r="P14">
        <f t="shared" si="2"/>
        <v>-83</v>
      </c>
      <c r="Q14" s="11">
        <f t="shared" si="0"/>
        <v>0.52840909090909094</v>
      </c>
      <c r="S14" s="11"/>
    </row>
    <row r="15" spans="1:19">
      <c r="A15" s="5">
        <v>13</v>
      </c>
      <c r="B15" s="12" t="s">
        <v>17</v>
      </c>
      <c r="C15" s="15" t="s">
        <v>18</v>
      </c>
      <c r="D15" s="15" t="s">
        <v>14</v>
      </c>
      <c r="E15" s="9">
        <f>SUM(F15:L15)</f>
        <v>92</v>
      </c>
      <c r="F15" s="10">
        <v>27</v>
      </c>
      <c r="G15" s="10">
        <v>9</v>
      </c>
      <c r="H15" s="10">
        <v>8</v>
      </c>
      <c r="I15" s="10">
        <v>39</v>
      </c>
      <c r="J15" s="10">
        <v>5</v>
      </c>
      <c r="K15" s="10">
        <v>4</v>
      </c>
      <c r="L15" s="10">
        <v>0</v>
      </c>
      <c r="M15" s="1"/>
      <c r="N15">
        <f t="shared" si="1"/>
        <v>1</v>
      </c>
      <c r="O15" s="11"/>
      <c r="P15">
        <f t="shared" si="2"/>
        <v>-84</v>
      </c>
      <c r="Q15" s="11">
        <f t="shared" si="0"/>
        <v>0.52272727272727271</v>
      </c>
      <c r="S15" s="11"/>
    </row>
    <row r="16" spans="1:19">
      <c r="A16" s="5">
        <v>14</v>
      </c>
      <c r="B16" s="12" t="s">
        <v>40</v>
      </c>
      <c r="C16" s="7" t="s">
        <v>24</v>
      </c>
      <c r="D16" s="8" t="s">
        <v>14</v>
      </c>
      <c r="E16" s="9">
        <f>SUM(F16:L16)</f>
        <v>64</v>
      </c>
      <c r="F16" s="14">
        <v>0</v>
      </c>
      <c r="G16" s="14">
        <v>0</v>
      </c>
      <c r="H16" s="14">
        <v>7</v>
      </c>
      <c r="I16" s="14">
        <v>30</v>
      </c>
      <c r="J16" s="14">
        <v>0</v>
      </c>
      <c r="K16" s="14">
        <v>16</v>
      </c>
      <c r="L16" s="14">
        <v>11</v>
      </c>
      <c r="M16" s="1"/>
      <c r="N16">
        <f t="shared" si="1"/>
        <v>28</v>
      </c>
      <c r="O16" s="11"/>
      <c r="P16">
        <f t="shared" si="2"/>
        <v>-112</v>
      </c>
      <c r="Q16" s="11">
        <f t="shared" si="0"/>
        <v>0.36363636363636365</v>
      </c>
      <c r="S16" s="11"/>
    </row>
    <row r="17" spans="1:19">
      <c r="A17" s="5">
        <v>15</v>
      </c>
      <c r="B17" s="12" t="s">
        <v>20</v>
      </c>
      <c r="C17" s="15" t="s">
        <v>34</v>
      </c>
      <c r="D17" s="15" t="s">
        <v>14</v>
      </c>
      <c r="E17" s="9">
        <f>SUM(F17:L17)</f>
        <v>62</v>
      </c>
      <c r="F17" s="10">
        <v>26</v>
      </c>
      <c r="G17" s="10">
        <v>3</v>
      </c>
      <c r="H17" s="10">
        <v>5</v>
      </c>
      <c r="I17" s="10">
        <v>22</v>
      </c>
      <c r="J17" s="10">
        <v>0</v>
      </c>
      <c r="K17" s="10">
        <v>4</v>
      </c>
      <c r="L17" s="10">
        <v>2</v>
      </c>
      <c r="M17" s="1"/>
      <c r="N17">
        <f t="shared" si="1"/>
        <v>2</v>
      </c>
      <c r="O17" s="11"/>
      <c r="P17">
        <f t="shared" si="2"/>
        <v>-114</v>
      </c>
      <c r="Q17" s="11">
        <f t="shared" si="0"/>
        <v>0.35227272727272729</v>
      </c>
      <c r="S17" s="11"/>
    </row>
    <row r="18" spans="1:19">
      <c r="A18" s="5">
        <v>16</v>
      </c>
      <c r="B18" s="12" t="s">
        <v>42</v>
      </c>
      <c r="C18" s="7" t="s">
        <v>9</v>
      </c>
      <c r="D18" s="8" t="s">
        <v>37</v>
      </c>
      <c r="E18" s="9">
        <f>SUM(F18:L18)</f>
        <v>60</v>
      </c>
      <c r="F18" s="13">
        <v>7</v>
      </c>
      <c r="G18" s="13">
        <v>0</v>
      </c>
      <c r="H18" s="13">
        <v>18</v>
      </c>
      <c r="I18" s="13">
        <v>26</v>
      </c>
      <c r="J18" s="13">
        <v>0</v>
      </c>
      <c r="K18" s="13">
        <v>6</v>
      </c>
      <c r="L18" s="13">
        <v>3</v>
      </c>
      <c r="M18" s="1"/>
      <c r="N18">
        <f t="shared" si="1"/>
        <v>2</v>
      </c>
      <c r="O18" s="11"/>
      <c r="P18">
        <f t="shared" si="2"/>
        <v>-116</v>
      </c>
      <c r="Q18" s="11">
        <f t="shared" si="0"/>
        <v>0.34090909090909088</v>
      </c>
      <c r="S18" s="11"/>
    </row>
    <row r="19" spans="1:19">
      <c r="A19" s="5">
        <v>17</v>
      </c>
      <c r="B19" s="12" t="s">
        <v>35</v>
      </c>
      <c r="C19" s="7" t="s">
        <v>36</v>
      </c>
      <c r="D19" s="8" t="s">
        <v>14</v>
      </c>
      <c r="E19" s="9">
        <f>SUM(F19:L19)</f>
        <v>22</v>
      </c>
      <c r="F19" s="10">
        <v>6</v>
      </c>
      <c r="G19" s="10">
        <v>3</v>
      </c>
      <c r="H19" s="10">
        <v>9</v>
      </c>
      <c r="I19" s="10">
        <v>0</v>
      </c>
      <c r="J19" s="10">
        <v>0</v>
      </c>
      <c r="K19" s="10">
        <v>4</v>
      </c>
      <c r="L19" s="10">
        <v>0</v>
      </c>
      <c r="M19" s="1"/>
      <c r="N19">
        <f t="shared" si="1"/>
        <v>38</v>
      </c>
      <c r="O19" s="11"/>
      <c r="P19">
        <f t="shared" si="2"/>
        <v>-154</v>
      </c>
      <c r="Q19" s="11">
        <f t="shared" si="0"/>
        <v>0.125</v>
      </c>
      <c r="S19" s="11"/>
    </row>
    <row r="20" spans="1:19">
      <c r="A20" s="18"/>
      <c r="B20" s="19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9">
      <c r="A21" s="18"/>
      <c r="B21" s="19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9">
      <c r="B22" s="20" t="s">
        <v>21</v>
      </c>
      <c r="D22" s="21"/>
      <c r="E22" s="21"/>
      <c r="F22" s="21"/>
      <c r="G22" s="21"/>
      <c r="H22" s="21"/>
      <c r="I22" s="21"/>
      <c r="J22" s="22"/>
      <c r="K22" s="22"/>
      <c r="L22" s="22"/>
    </row>
    <row r="23" spans="1:19">
      <c r="A23" s="23" t="s">
        <v>16</v>
      </c>
      <c r="B23" s="20" t="s">
        <v>22</v>
      </c>
      <c r="D23" s="21"/>
      <c r="F23" s="21"/>
      <c r="G23" s="21"/>
      <c r="H23" s="21"/>
      <c r="I23" s="21"/>
      <c r="J23" s="22"/>
      <c r="K23" s="22"/>
      <c r="L23" s="22"/>
    </row>
    <row r="24" spans="1:19">
      <c r="A24" s="23" t="s">
        <v>14</v>
      </c>
      <c r="B24" s="20" t="s">
        <v>23</v>
      </c>
      <c r="D24" s="21"/>
      <c r="F24" s="21">
        <v>1</v>
      </c>
      <c r="G24" s="21">
        <v>2</v>
      </c>
      <c r="H24" s="21">
        <v>3</v>
      </c>
      <c r="I24" s="21">
        <v>4</v>
      </c>
      <c r="J24" s="21">
        <v>5</v>
      </c>
      <c r="K24" s="21">
        <v>6</v>
      </c>
      <c r="L24" s="21">
        <v>7</v>
      </c>
      <c r="M24" s="21"/>
    </row>
    <row r="25" spans="1:19">
      <c r="A25" s="23"/>
      <c r="B25" s="24"/>
      <c r="D25" s="21"/>
      <c r="F25" s="21">
        <f>SUM($F3:F3)</f>
        <v>43</v>
      </c>
      <c r="G25" s="21">
        <f>SUM($F3:G3)</f>
        <v>55</v>
      </c>
      <c r="H25" s="21">
        <f>SUM($F3:H3)</f>
        <v>79</v>
      </c>
      <c r="I25" s="21">
        <f>SUM($F3:I3)</f>
        <v>127</v>
      </c>
      <c r="J25" s="21">
        <f>SUM($F3:J3)</f>
        <v>142</v>
      </c>
      <c r="K25" s="21">
        <f>SUM($F3:K3)</f>
        <v>159</v>
      </c>
      <c r="L25" s="21">
        <f>SUM($F3:L3)</f>
        <v>176</v>
      </c>
      <c r="M25" s="21"/>
    </row>
    <row r="26" spans="1:19">
      <c r="A26" s="23"/>
      <c r="B26" s="20"/>
      <c r="D26" s="21"/>
      <c r="F26" s="21">
        <f>SUM($F4:F4)</f>
        <v>44</v>
      </c>
      <c r="G26" s="21">
        <f>SUM($F4:G4)</f>
        <v>53</v>
      </c>
      <c r="H26" s="21">
        <f>SUM($F4:H4)</f>
        <v>90</v>
      </c>
      <c r="I26" s="21">
        <f>SUM($F4:I4)</f>
        <v>139</v>
      </c>
      <c r="J26" s="21">
        <f>SUM($F4:J4)</f>
        <v>149</v>
      </c>
      <c r="K26" s="21">
        <f>SUM($F4:K4)</f>
        <v>161</v>
      </c>
      <c r="L26" s="21">
        <f>SUM($F4:L4)</f>
        <v>175</v>
      </c>
      <c r="M26" s="21"/>
    </row>
    <row r="27" spans="1:19">
      <c r="A27" s="23"/>
      <c r="B27" s="20"/>
      <c r="D27" s="21"/>
      <c r="F27" s="21">
        <f>SUM($F5:F5)</f>
        <v>46</v>
      </c>
      <c r="G27" s="21">
        <f>SUM($F5:G5)</f>
        <v>52</v>
      </c>
      <c r="H27" s="21">
        <f>SUM($F5:H5)</f>
        <v>73</v>
      </c>
      <c r="I27" s="21">
        <f>SUM($F5:I5)</f>
        <v>120</v>
      </c>
      <c r="J27" s="21">
        <f>SUM($F5:J5)</f>
        <v>120</v>
      </c>
      <c r="K27" s="21">
        <f>SUM($F5:K5)</f>
        <v>134</v>
      </c>
      <c r="L27" s="21">
        <f>SUM($F5:L5)</f>
        <v>153</v>
      </c>
      <c r="M27" s="21"/>
    </row>
    <row r="28" spans="1:19">
      <c r="A28" s="23"/>
      <c r="B28" s="24"/>
      <c r="D28" s="21"/>
      <c r="F28" s="21">
        <f>SUM($F6:F6)</f>
        <v>34</v>
      </c>
      <c r="G28" s="21">
        <f>SUM($F6:G6)</f>
        <v>46</v>
      </c>
      <c r="H28" s="21">
        <f>SUM($F6:H6)</f>
        <v>75</v>
      </c>
      <c r="I28" s="21">
        <f>SUM($F6:I6)</f>
        <v>116</v>
      </c>
      <c r="J28" s="21">
        <f>SUM($F6:J6)</f>
        <v>126</v>
      </c>
      <c r="K28" s="21">
        <f>SUM($F6:K6)</f>
        <v>135</v>
      </c>
      <c r="L28" s="21">
        <f>SUM($F6:L6)</f>
        <v>153</v>
      </c>
      <c r="M28" s="21"/>
    </row>
    <row r="29" spans="1:19">
      <c r="A29" s="4"/>
      <c r="D29" s="21"/>
      <c r="F29" s="21">
        <f>SUM($F7:F7)</f>
        <v>32</v>
      </c>
      <c r="G29" s="21">
        <f>SUM($F7:G7)</f>
        <v>41</v>
      </c>
      <c r="H29" s="21">
        <f>SUM($F7:H7)</f>
        <v>70</v>
      </c>
      <c r="I29" s="21">
        <f>SUM($F7:I7)</f>
        <v>106</v>
      </c>
      <c r="J29" s="21">
        <f>SUM($F7:J7)</f>
        <v>106</v>
      </c>
      <c r="K29" s="21">
        <f>SUM($F7:K7)</f>
        <v>123</v>
      </c>
      <c r="L29" s="21">
        <f>SUM($F7:L7)</f>
        <v>127</v>
      </c>
      <c r="M29" s="21"/>
    </row>
    <row r="30" spans="1:19">
      <c r="A30" s="4"/>
      <c r="B30" s="20" t="s">
        <v>38</v>
      </c>
      <c r="D30" s="21"/>
      <c r="F30" s="21">
        <f>SUM($F8:F8)</f>
        <v>24</v>
      </c>
      <c r="G30" s="21">
        <f>SUM($F8:G8)</f>
        <v>24</v>
      </c>
      <c r="H30" s="21">
        <f>SUM($F8:H8)</f>
        <v>34</v>
      </c>
      <c r="I30" s="21">
        <f>SUM($F8:I8)</f>
        <v>77</v>
      </c>
      <c r="J30" s="21">
        <f>SUM($F8:J8)</f>
        <v>82</v>
      </c>
      <c r="K30" s="21">
        <f>SUM($F8:K8)</f>
        <v>96</v>
      </c>
      <c r="L30" s="21">
        <f>SUM($F8:L8)</f>
        <v>108</v>
      </c>
      <c r="M30" s="21"/>
    </row>
    <row r="31" spans="1:19">
      <c r="F31" s="21">
        <f>SUM($F9:F9)</f>
        <v>42</v>
      </c>
      <c r="G31" s="21">
        <f>SUM($F9:G9)</f>
        <v>54</v>
      </c>
      <c r="H31" s="21">
        <f>SUM($F9:H9)</f>
        <v>64</v>
      </c>
      <c r="I31" s="21">
        <f>SUM($F9:I9)</f>
        <v>81</v>
      </c>
      <c r="J31" s="21">
        <f>SUM($F9:J9)</f>
        <v>91</v>
      </c>
      <c r="K31" s="21">
        <f>SUM($F9:K9)</f>
        <v>95</v>
      </c>
      <c r="L31" s="21">
        <f>SUM($F9:L9)</f>
        <v>108</v>
      </c>
      <c r="M31" s="21"/>
    </row>
    <row r="32" spans="1:19">
      <c r="F32" s="21">
        <f>SUM($F10:F10)</f>
        <v>32</v>
      </c>
      <c r="G32" s="21">
        <f>SUM($F10:G10)</f>
        <v>35</v>
      </c>
      <c r="H32" s="21">
        <f>SUM($F10:H10)</f>
        <v>48</v>
      </c>
      <c r="I32" s="21">
        <f>SUM($F10:I10)</f>
        <v>91</v>
      </c>
      <c r="J32" s="21">
        <f>SUM($F10:J10)</f>
        <v>96</v>
      </c>
      <c r="K32" s="21">
        <f>SUM($F10:K10)</f>
        <v>103</v>
      </c>
      <c r="L32" s="21">
        <f>SUM($F10:L10)</f>
        <v>108</v>
      </c>
      <c r="M32" s="21"/>
    </row>
    <row r="33" spans="5:13">
      <c r="F33" s="21">
        <f>SUM($F11:F11)</f>
        <v>29</v>
      </c>
      <c r="G33" s="21">
        <f>SUM($F11:G11)</f>
        <v>38</v>
      </c>
      <c r="H33" s="21">
        <f>SUM($F11:H11)</f>
        <v>58</v>
      </c>
      <c r="I33" s="21">
        <f>SUM($F11:I11)</f>
        <v>82</v>
      </c>
      <c r="J33" s="21">
        <f>SUM($F11:J11)</f>
        <v>87</v>
      </c>
      <c r="K33" s="21">
        <f>SUM($F11:K11)</f>
        <v>99</v>
      </c>
      <c r="L33" s="21">
        <f>SUM($F11:L11)</f>
        <v>107</v>
      </c>
      <c r="M33" s="21"/>
    </row>
    <row r="34" spans="5:13">
      <c r="F34" s="21">
        <f>SUM($F12:F12)</f>
        <v>22</v>
      </c>
      <c r="G34" s="21">
        <f>SUM($F12:G12)</f>
        <v>22</v>
      </c>
      <c r="H34" s="21">
        <f>SUM($F12:H12)</f>
        <v>47</v>
      </c>
      <c r="I34" s="21">
        <f>SUM($F12:I12)</f>
        <v>86</v>
      </c>
      <c r="J34" s="21">
        <f>SUM($F12:J12)</f>
        <v>86</v>
      </c>
      <c r="K34" s="21">
        <f>SUM($F12:K12)</f>
        <v>94</v>
      </c>
      <c r="L34" s="21">
        <f>SUM($F12:L12)</f>
        <v>100</v>
      </c>
      <c r="M34" s="21"/>
    </row>
    <row r="35" spans="5:13">
      <c r="F35" s="21">
        <f>SUM($F13:F13)</f>
        <v>26</v>
      </c>
      <c r="G35" s="21">
        <f>SUM($F13:G13)</f>
        <v>32</v>
      </c>
      <c r="H35" s="21">
        <f>SUM($F13:H13)</f>
        <v>56</v>
      </c>
      <c r="I35" s="21">
        <f>SUM($F13:I13)</f>
        <v>87</v>
      </c>
      <c r="J35" s="21">
        <f>SUM($F13:J13)</f>
        <v>92</v>
      </c>
      <c r="K35" s="21">
        <f>SUM($F13:K13)</f>
        <v>92</v>
      </c>
      <c r="L35" s="21">
        <f>SUM($F13:L13)</f>
        <v>97</v>
      </c>
      <c r="M35" s="21"/>
    </row>
    <row r="36" spans="5:13">
      <c r="F36" s="21">
        <f>SUM($F14:F14)</f>
        <v>18</v>
      </c>
      <c r="G36" s="21">
        <f>SUM($F14:G14)</f>
        <v>21</v>
      </c>
      <c r="H36" s="21">
        <f>SUM($F14:H14)</f>
        <v>43</v>
      </c>
      <c r="I36" s="21">
        <f>SUM($F14:I14)</f>
        <v>84</v>
      </c>
      <c r="J36" s="21">
        <f>SUM($F14:J14)</f>
        <v>84</v>
      </c>
      <c r="K36" s="21">
        <f>SUM($F14:K14)</f>
        <v>84</v>
      </c>
      <c r="L36" s="21">
        <f>SUM($F14:L14)</f>
        <v>93</v>
      </c>
      <c r="M36" s="21"/>
    </row>
    <row r="37" spans="5:13">
      <c r="F37" s="21">
        <f>SUM($F15:F15)</f>
        <v>27</v>
      </c>
      <c r="G37" s="21">
        <f>SUM($F15:G15)</f>
        <v>36</v>
      </c>
      <c r="H37" s="21">
        <f>SUM($F15:H15)</f>
        <v>44</v>
      </c>
      <c r="I37" s="21">
        <f>SUM($F15:I15)</f>
        <v>83</v>
      </c>
      <c r="J37" s="21">
        <f>SUM($F15:J15)</f>
        <v>88</v>
      </c>
      <c r="K37" s="21">
        <f>SUM($F15:K15)</f>
        <v>92</v>
      </c>
      <c r="L37" s="21">
        <f>SUM($F15:L15)</f>
        <v>92</v>
      </c>
      <c r="M37" s="21"/>
    </row>
    <row r="38" spans="5:13">
      <c r="F38" s="21">
        <f>SUM($F16:F16)</f>
        <v>0</v>
      </c>
      <c r="G38" s="21">
        <f>SUM($F16:G16)</f>
        <v>0</v>
      </c>
      <c r="H38" s="21">
        <f>SUM($F16:H16)</f>
        <v>7</v>
      </c>
      <c r="I38" s="21">
        <f>SUM($F16:I16)</f>
        <v>37</v>
      </c>
      <c r="J38" s="21">
        <f>SUM($F16:J16)</f>
        <v>37</v>
      </c>
      <c r="K38" s="21">
        <f>SUM($F16:K16)</f>
        <v>53</v>
      </c>
      <c r="L38" s="21">
        <f>SUM($F16:L16)</f>
        <v>64</v>
      </c>
      <c r="M38" s="21"/>
    </row>
    <row r="39" spans="5:13">
      <c r="F39" s="21">
        <f>SUM($F17:F17)</f>
        <v>26</v>
      </c>
      <c r="G39" s="21">
        <f>SUM($F17:G17)</f>
        <v>29</v>
      </c>
      <c r="H39" s="21">
        <f>SUM($F17:H17)</f>
        <v>34</v>
      </c>
      <c r="I39" s="21">
        <f>SUM($F17:I17)</f>
        <v>56</v>
      </c>
      <c r="J39" s="21">
        <f>SUM($F17:J17)</f>
        <v>56</v>
      </c>
      <c r="K39" s="21">
        <f>SUM($F17:K17)</f>
        <v>60</v>
      </c>
      <c r="L39" s="21">
        <f>SUM($F17:L17)</f>
        <v>62</v>
      </c>
      <c r="M39" s="21"/>
    </row>
    <row r="40" spans="5:13">
      <c r="F40" s="21">
        <f>SUM($F18:F18)</f>
        <v>7</v>
      </c>
      <c r="G40" s="21">
        <f>SUM($F18:G18)</f>
        <v>7</v>
      </c>
      <c r="H40" s="21">
        <f>SUM($F18:H18)</f>
        <v>25</v>
      </c>
      <c r="I40" s="21">
        <f>SUM($F18:I18)</f>
        <v>51</v>
      </c>
      <c r="J40" s="21">
        <f>SUM($F18:J18)</f>
        <v>51</v>
      </c>
      <c r="K40" s="21">
        <f>SUM($F18:K18)</f>
        <v>57</v>
      </c>
      <c r="L40" s="21">
        <f>SUM($F18:L18)</f>
        <v>60</v>
      </c>
      <c r="M40" s="21"/>
    </row>
    <row r="41" spans="5:13">
      <c r="F41" s="21">
        <f>SUM($F19:F19)</f>
        <v>6</v>
      </c>
      <c r="G41" s="21">
        <f>SUM($F19:G19)</f>
        <v>9</v>
      </c>
      <c r="H41" s="21">
        <f>SUM($F19:H19)</f>
        <v>18</v>
      </c>
      <c r="I41" s="21">
        <f>SUM($F19:I19)</f>
        <v>18</v>
      </c>
      <c r="J41" s="21">
        <f>SUM($F19:J19)</f>
        <v>18</v>
      </c>
      <c r="K41" s="21">
        <f>SUM($F19:K19)</f>
        <v>22</v>
      </c>
      <c r="L41" s="21">
        <f>SUM($F19:L19)</f>
        <v>22</v>
      </c>
      <c r="M41" s="21"/>
    </row>
    <row r="42" spans="5:13">
      <c r="F42" s="21">
        <f t="shared" ref="F42:L42" si="3">MAX(F25:F41)</f>
        <v>46</v>
      </c>
      <c r="G42" s="21">
        <f t="shared" si="3"/>
        <v>55</v>
      </c>
      <c r="H42" s="21">
        <f t="shared" si="3"/>
        <v>90</v>
      </c>
      <c r="I42" s="21">
        <f t="shared" si="3"/>
        <v>139</v>
      </c>
      <c r="J42" s="21">
        <f t="shared" si="3"/>
        <v>149</v>
      </c>
      <c r="K42" s="21">
        <f t="shared" si="3"/>
        <v>161</v>
      </c>
      <c r="L42" s="21">
        <f t="shared" si="3"/>
        <v>176</v>
      </c>
      <c r="M42" s="21"/>
    </row>
    <row r="44" spans="5:13">
      <c r="E44" s="25" t="str">
        <f t="shared" ref="E44:E60" si="4">B3</f>
        <v>Piotr Nowicki</v>
      </c>
      <c r="F44" s="26">
        <f t="shared" ref="F44:L44" si="5">F25/F$42</f>
        <v>0.93478260869565222</v>
      </c>
      <c r="G44" s="26">
        <f t="shared" si="5"/>
        <v>1</v>
      </c>
      <c r="H44" s="26">
        <f t="shared" si="5"/>
        <v>0.87777777777777777</v>
      </c>
      <c r="I44" s="26">
        <f t="shared" si="5"/>
        <v>0.91366906474820142</v>
      </c>
      <c r="J44" s="26">
        <f t="shared" si="5"/>
        <v>0.95302013422818788</v>
      </c>
      <c r="K44" s="26">
        <f t="shared" si="5"/>
        <v>0.98757763975155277</v>
      </c>
      <c r="L44" s="26">
        <f t="shared" si="5"/>
        <v>1</v>
      </c>
      <c r="M44" s="26"/>
    </row>
    <row r="45" spans="5:13">
      <c r="E45" s="25" t="str">
        <f t="shared" si="4"/>
        <v>Wojciech</v>
      </c>
      <c r="F45" s="26">
        <f t="shared" ref="F45:L45" si="6">F26/F$42</f>
        <v>0.95652173913043481</v>
      </c>
      <c r="G45" s="26">
        <f t="shared" si="6"/>
        <v>0.96363636363636362</v>
      </c>
      <c r="H45" s="26">
        <f t="shared" si="6"/>
        <v>1</v>
      </c>
      <c r="I45" s="26">
        <f t="shared" si="6"/>
        <v>1</v>
      </c>
      <c r="J45" s="26">
        <f t="shared" si="6"/>
        <v>1</v>
      </c>
      <c r="K45" s="26">
        <f t="shared" si="6"/>
        <v>1</v>
      </c>
      <c r="L45" s="26">
        <f t="shared" si="6"/>
        <v>0.99431818181818177</v>
      </c>
      <c r="M45" s="26"/>
    </row>
    <row r="46" spans="5:13">
      <c r="E46" s="25" t="str">
        <f t="shared" si="4"/>
        <v>Igor Adaszkiewicz</v>
      </c>
      <c r="F46" s="26">
        <f t="shared" ref="F46:L46" si="7">F27/F$42</f>
        <v>1</v>
      </c>
      <c r="G46" s="26">
        <f t="shared" si="7"/>
        <v>0.94545454545454544</v>
      </c>
      <c r="H46" s="26">
        <f t="shared" si="7"/>
        <v>0.81111111111111112</v>
      </c>
      <c r="I46" s="26">
        <f t="shared" si="7"/>
        <v>0.86330935251798557</v>
      </c>
      <c r="J46" s="26">
        <f t="shared" si="7"/>
        <v>0.80536912751677847</v>
      </c>
      <c r="K46" s="26">
        <f t="shared" si="7"/>
        <v>0.83229813664596275</v>
      </c>
      <c r="L46" s="26">
        <f t="shared" si="7"/>
        <v>0.86931818181818177</v>
      </c>
      <c r="M46" s="26"/>
    </row>
    <row r="47" spans="5:13">
      <c r="E47" s="25" t="str">
        <f t="shared" si="4"/>
        <v>Paweł "Trzmiel" Gromadzki</v>
      </c>
      <c r="F47" s="26">
        <f t="shared" ref="F47:L47" si="8">F28/F$42</f>
        <v>0.73913043478260865</v>
      </c>
      <c r="G47" s="26">
        <f t="shared" si="8"/>
        <v>0.83636363636363631</v>
      </c>
      <c r="H47" s="26">
        <f t="shared" si="8"/>
        <v>0.83333333333333337</v>
      </c>
      <c r="I47" s="26">
        <f t="shared" si="8"/>
        <v>0.83453237410071945</v>
      </c>
      <c r="J47" s="26">
        <f t="shared" si="8"/>
        <v>0.84563758389261745</v>
      </c>
      <c r="K47" s="26">
        <f t="shared" si="8"/>
        <v>0.83850931677018636</v>
      </c>
      <c r="L47" s="26">
        <f t="shared" si="8"/>
        <v>0.86931818181818177</v>
      </c>
      <c r="M47" s="26"/>
    </row>
    <row r="48" spans="5:13">
      <c r="E48" s="25" t="str">
        <f t="shared" si="4"/>
        <v>Krzysztof "FAZIK" Brzeziński</v>
      </c>
      <c r="F48" s="26">
        <f t="shared" ref="F48:L48" si="9">F29/F$42</f>
        <v>0.69565217391304346</v>
      </c>
      <c r="G48" s="26">
        <f t="shared" si="9"/>
        <v>0.74545454545454548</v>
      </c>
      <c r="H48" s="26">
        <f t="shared" si="9"/>
        <v>0.77777777777777779</v>
      </c>
      <c r="I48" s="26">
        <f t="shared" si="9"/>
        <v>0.76258992805755399</v>
      </c>
      <c r="J48" s="26">
        <f t="shared" si="9"/>
        <v>0.71140939597315433</v>
      </c>
      <c r="K48" s="26">
        <f t="shared" si="9"/>
        <v>0.7639751552795031</v>
      </c>
      <c r="L48" s="26">
        <f t="shared" si="9"/>
        <v>0.72159090909090906</v>
      </c>
      <c r="M48" s="26"/>
    </row>
    <row r="49" spans="5:13">
      <c r="E49" s="25" t="str">
        <f t="shared" si="4"/>
        <v>Leszek "Haris" Jęczkowski</v>
      </c>
      <c r="F49" s="26">
        <f t="shared" ref="F49:L49" si="10">F30/F$42</f>
        <v>0.52173913043478259</v>
      </c>
      <c r="G49" s="26">
        <f t="shared" si="10"/>
        <v>0.43636363636363634</v>
      </c>
      <c r="H49" s="26">
        <f t="shared" si="10"/>
        <v>0.37777777777777777</v>
      </c>
      <c r="I49" s="26">
        <f t="shared" si="10"/>
        <v>0.5539568345323741</v>
      </c>
      <c r="J49" s="26">
        <f t="shared" si="10"/>
        <v>0.55033557046979864</v>
      </c>
      <c r="K49" s="26">
        <f t="shared" si="10"/>
        <v>0.59627329192546585</v>
      </c>
      <c r="L49" s="26">
        <f t="shared" si="10"/>
        <v>0.61363636363636365</v>
      </c>
      <c r="M49" s="26"/>
    </row>
    <row r="50" spans="5:13">
      <c r="E50" s="25" t="str">
        <f t="shared" si="4"/>
        <v>Robert "Gata" Piechota</v>
      </c>
      <c r="F50" s="26">
        <f t="shared" ref="F50:L50" si="11">F31/F$42</f>
        <v>0.91304347826086951</v>
      </c>
      <c r="G50" s="26">
        <f t="shared" si="11"/>
        <v>0.98181818181818181</v>
      </c>
      <c r="H50" s="26">
        <f t="shared" si="11"/>
        <v>0.71111111111111114</v>
      </c>
      <c r="I50" s="26">
        <f t="shared" si="11"/>
        <v>0.58273381294964033</v>
      </c>
      <c r="J50" s="26">
        <f t="shared" si="11"/>
        <v>0.61073825503355705</v>
      </c>
      <c r="K50" s="26">
        <f t="shared" si="11"/>
        <v>0.59006211180124224</v>
      </c>
      <c r="L50" s="26">
        <f t="shared" si="11"/>
        <v>0.61363636363636365</v>
      </c>
      <c r="M50" s="26"/>
    </row>
    <row r="51" spans="5:13">
      <c r="E51" s="25" t="str">
        <f t="shared" si="4"/>
        <v>Damian Kuczmaszewski</v>
      </c>
      <c r="F51" s="26">
        <f t="shared" ref="F51:L51" si="12">F32/F$42</f>
        <v>0.69565217391304346</v>
      </c>
      <c r="G51" s="26">
        <f t="shared" si="12"/>
        <v>0.63636363636363635</v>
      </c>
      <c r="H51" s="26">
        <f t="shared" si="12"/>
        <v>0.53333333333333333</v>
      </c>
      <c r="I51" s="26">
        <f t="shared" si="12"/>
        <v>0.65467625899280579</v>
      </c>
      <c r="J51" s="26">
        <f t="shared" si="12"/>
        <v>0.64429530201342278</v>
      </c>
      <c r="K51" s="26">
        <f t="shared" si="12"/>
        <v>0.63975155279503104</v>
      </c>
      <c r="L51" s="26">
        <f t="shared" si="12"/>
        <v>0.61363636363636365</v>
      </c>
      <c r="M51" s="26"/>
    </row>
    <row r="52" spans="5:13">
      <c r="E52" s="25" t="str">
        <f t="shared" si="4"/>
        <v>Edek</v>
      </c>
      <c r="F52" s="26">
        <f t="shared" ref="F52:L52" si="13">F33/F$42</f>
        <v>0.63043478260869568</v>
      </c>
      <c r="G52" s="26">
        <f t="shared" si="13"/>
        <v>0.69090909090909092</v>
      </c>
      <c r="H52" s="26">
        <f t="shared" si="13"/>
        <v>0.64444444444444449</v>
      </c>
      <c r="I52" s="26">
        <f t="shared" si="13"/>
        <v>0.58992805755395683</v>
      </c>
      <c r="J52" s="26">
        <f t="shared" si="13"/>
        <v>0.58389261744966447</v>
      </c>
      <c r="K52" s="26">
        <f t="shared" si="13"/>
        <v>0.6149068322981367</v>
      </c>
      <c r="L52" s="26">
        <f t="shared" si="13"/>
        <v>0.60795454545454541</v>
      </c>
      <c r="M52" s="26"/>
    </row>
    <row r="53" spans="5:13">
      <c r="E53" s="25" t="str">
        <f t="shared" si="4"/>
        <v>Jacek Fudro</v>
      </c>
      <c r="F53" s="26">
        <f t="shared" ref="F53:L53" si="14">F34/F$42</f>
        <v>0.47826086956521741</v>
      </c>
      <c r="G53" s="26">
        <f t="shared" si="14"/>
        <v>0.4</v>
      </c>
      <c r="H53" s="26">
        <f t="shared" si="14"/>
        <v>0.52222222222222225</v>
      </c>
      <c r="I53" s="26">
        <f t="shared" si="14"/>
        <v>0.61870503597122306</v>
      </c>
      <c r="J53" s="26">
        <f t="shared" si="14"/>
        <v>0.57718120805369133</v>
      </c>
      <c r="K53" s="26">
        <f t="shared" si="14"/>
        <v>0.58385093167701863</v>
      </c>
      <c r="L53" s="26">
        <f t="shared" si="14"/>
        <v>0.56818181818181823</v>
      </c>
      <c r="M53" s="26"/>
    </row>
    <row r="54" spans="5:13">
      <c r="E54" s="25" t="str">
        <f t="shared" si="4"/>
        <v>Jan Kuciński</v>
      </c>
      <c r="F54" s="26">
        <f t="shared" ref="F54:L54" si="15">F35/F$42</f>
        <v>0.56521739130434778</v>
      </c>
      <c r="G54" s="26">
        <f t="shared" si="15"/>
        <v>0.58181818181818179</v>
      </c>
      <c r="H54" s="26">
        <f t="shared" si="15"/>
        <v>0.62222222222222223</v>
      </c>
      <c r="I54" s="26">
        <f t="shared" si="15"/>
        <v>0.62589928057553956</v>
      </c>
      <c r="J54" s="26">
        <f t="shared" si="15"/>
        <v>0.6174496644295302</v>
      </c>
      <c r="K54" s="26">
        <f t="shared" si="15"/>
        <v>0.5714285714285714</v>
      </c>
      <c r="L54" s="26">
        <f t="shared" si="15"/>
        <v>0.55113636363636365</v>
      </c>
      <c r="M54" s="26"/>
    </row>
    <row r="55" spans="5:13">
      <c r="E55" s="25" t="str">
        <f t="shared" si="4"/>
        <v>Donat Grotha</v>
      </c>
      <c r="F55" s="26">
        <f t="shared" ref="F55:L55" si="16">F36/F$42</f>
        <v>0.39130434782608697</v>
      </c>
      <c r="G55" s="26">
        <f t="shared" si="16"/>
        <v>0.38181818181818183</v>
      </c>
      <c r="H55" s="26">
        <f t="shared" si="16"/>
        <v>0.4777777777777778</v>
      </c>
      <c r="I55" s="26">
        <f t="shared" si="16"/>
        <v>0.60431654676258995</v>
      </c>
      <c r="J55" s="26">
        <f t="shared" si="16"/>
        <v>0.56375838926174493</v>
      </c>
      <c r="K55" s="26">
        <f t="shared" si="16"/>
        <v>0.52173913043478259</v>
      </c>
      <c r="L55" s="26">
        <f t="shared" si="16"/>
        <v>0.52840909090909094</v>
      </c>
    </row>
    <row r="56" spans="5:13">
      <c r="E56" s="25" t="str">
        <f t="shared" si="4"/>
        <v>Marzena Goike</v>
      </c>
      <c r="F56" s="26">
        <f t="shared" ref="F56:L56" si="17">F37/F$42</f>
        <v>0.58695652173913049</v>
      </c>
      <c r="G56" s="26">
        <f t="shared" si="17"/>
        <v>0.65454545454545454</v>
      </c>
      <c r="H56" s="26">
        <f t="shared" si="17"/>
        <v>0.48888888888888887</v>
      </c>
      <c r="I56" s="26">
        <f t="shared" si="17"/>
        <v>0.59712230215827333</v>
      </c>
      <c r="J56" s="26">
        <f t="shared" si="17"/>
        <v>0.59060402684563762</v>
      </c>
      <c r="K56" s="26">
        <f t="shared" si="17"/>
        <v>0.5714285714285714</v>
      </c>
      <c r="L56" s="26">
        <f t="shared" si="17"/>
        <v>0.52272727272727271</v>
      </c>
    </row>
    <row r="57" spans="5:13">
      <c r="E57" s="25" t="str">
        <f t="shared" si="4"/>
        <v>Barbara Nowicka</v>
      </c>
      <c r="F57" s="26">
        <f t="shared" ref="F57:L57" si="18">F38/F$42</f>
        <v>0</v>
      </c>
      <c r="G57" s="26">
        <f t="shared" si="18"/>
        <v>0</v>
      </c>
      <c r="H57" s="26">
        <f t="shared" si="18"/>
        <v>7.7777777777777779E-2</v>
      </c>
      <c r="I57" s="26">
        <f t="shared" si="18"/>
        <v>0.26618705035971224</v>
      </c>
      <c r="J57" s="26">
        <f t="shared" si="18"/>
        <v>0.24832214765100671</v>
      </c>
      <c r="K57" s="26">
        <f t="shared" si="18"/>
        <v>0.32919254658385094</v>
      </c>
      <c r="L57" s="26">
        <f t="shared" si="18"/>
        <v>0.36363636363636365</v>
      </c>
    </row>
    <row r="58" spans="5:13">
      <c r="E58" s="25" t="str">
        <f t="shared" si="4"/>
        <v>Dorota Janiszewska</v>
      </c>
      <c r="F58" s="26">
        <f t="shared" ref="F58:L58" si="19">F39/F$42</f>
        <v>0.56521739130434778</v>
      </c>
      <c r="G58" s="26">
        <f t="shared" si="19"/>
        <v>0.52727272727272723</v>
      </c>
      <c r="H58" s="26">
        <f t="shared" si="19"/>
        <v>0.37777777777777777</v>
      </c>
      <c r="I58" s="26">
        <f t="shared" si="19"/>
        <v>0.40287769784172661</v>
      </c>
      <c r="J58" s="26">
        <f t="shared" si="19"/>
        <v>0.37583892617449666</v>
      </c>
      <c r="K58" s="26">
        <f t="shared" si="19"/>
        <v>0.37267080745341613</v>
      </c>
      <c r="L58" s="26">
        <f t="shared" si="19"/>
        <v>0.35227272727272729</v>
      </c>
    </row>
    <row r="59" spans="5:13">
      <c r="E59" s="25" t="str">
        <f t="shared" si="4"/>
        <v xml:space="preserve">Wojciech "Wojt Gajosus" Puzyrewski </v>
      </c>
      <c r="F59" s="26">
        <f t="shared" ref="F59:L59" si="20">F40/F$42</f>
        <v>0.15217391304347827</v>
      </c>
      <c r="G59" s="26">
        <f t="shared" si="20"/>
        <v>0.12727272727272726</v>
      </c>
      <c r="H59" s="26">
        <f t="shared" si="20"/>
        <v>0.27777777777777779</v>
      </c>
      <c r="I59" s="26">
        <f t="shared" si="20"/>
        <v>0.36690647482014388</v>
      </c>
      <c r="J59" s="26">
        <f t="shared" si="20"/>
        <v>0.34228187919463088</v>
      </c>
      <c r="K59" s="26">
        <f t="shared" si="20"/>
        <v>0.35403726708074534</v>
      </c>
      <c r="L59" s="26">
        <f t="shared" si="20"/>
        <v>0.34090909090909088</v>
      </c>
    </row>
    <row r="60" spans="5:13">
      <c r="E60" s="25" t="str">
        <f t="shared" si="4"/>
        <v>Maja Jęczkowska</v>
      </c>
      <c r="F60" s="26">
        <f t="shared" ref="F60:L60" si="21">F41/F$42</f>
        <v>0.13043478260869565</v>
      </c>
      <c r="G60" s="26">
        <f t="shared" si="21"/>
        <v>0.16363636363636364</v>
      </c>
      <c r="H60" s="26">
        <f t="shared" si="21"/>
        <v>0.2</v>
      </c>
      <c r="I60" s="26">
        <f t="shared" si="21"/>
        <v>0.12949640287769784</v>
      </c>
      <c r="J60" s="26">
        <f t="shared" si="21"/>
        <v>0.12080536912751678</v>
      </c>
      <c r="K60" s="26">
        <f t="shared" si="21"/>
        <v>0.13664596273291926</v>
      </c>
      <c r="L60" s="26">
        <f t="shared" si="21"/>
        <v>0.125</v>
      </c>
    </row>
  </sheetData>
  <mergeCells count="13">
    <mergeCell ref="N1:Q1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VII Niepodległościowy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Użytkownik systemu Windows</cp:lastModifiedBy>
  <dcterms:created xsi:type="dcterms:W3CDTF">2024-11-12T06:04:48Z</dcterms:created>
  <dcterms:modified xsi:type="dcterms:W3CDTF">2024-11-12T06:43:36Z</dcterms:modified>
</cp:coreProperties>
</file>