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60" yWindow="60" windowWidth="22425" windowHeight="12720"/>
  </bookViews>
  <sheets>
    <sheet name="WYNIKI" sheetId="32" r:id="rId1"/>
    <sheet name="4 Liga" sheetId="38" r:id="rId2"/>
    <sheet name="3 Liga" sheetId="36" r:id="rId3"/>
    <sheet name="2 Liga" sheetId="37" r:id="rId4"/>
    <sheet name="1 Liga" sheetId="34" r:id="rId5"/>
  </sheets>
  <calcPr calcId="124519"/>
</workbook>
</file>

<file path=xl/calcChain.xml><?xml version="1.0" encoding="utf-8"?>
<calcChain xmlns="http://schemas.openxmlformats.org/spreadsheetml/2006/main">
  <c r="J4" i="32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E24"/>
  <c r="E20"/>
  <c r="E17"/>
  <c r="E16"/>
  <c r="E15"/>
  <c r="E13"/>
  <c r="E12"/>
  <c r="E14"/>
  <c r="E10"/>
  <c r="E7"/>
  <c r="E5"/>
  <c r="E6"/>
  <c r="E4"/>
  <c r="E3"/>
  <c r="Q34" i="38"/>
  <c r="P25"/>
  <c r="O24"/>
  <c r="J3" i="32"/>
  <c r="E53" i="38"/>
  <c r="E52"/>
  <c r="E51"/>
  <c r="E50"/>
  <c r="E49"/>
  <c r="E48"/>
  <c r="E47"/>
  <c r="E46"/>
  <c r="E45"/>
  <c r="E44"/>
  <c r="E43"/>
  <c r="E42"/>
  <c r="E41"/>
  <c r="E40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O25"/>
  <c r="M25"/>
  <c r="L25"/>
  <c r="K25"/>
  <c r="J25"/>
  <c r="I25"/>
  <c r="H25"/>
  <c r="G25"/>
  <c r="F25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R16"/>
  <c r="R15"/>
  <c r="R33" s="1"/>
  <c r="R14"/>
  <c r="E14" s="1"/>
  <c r="R13"/>
  <c r="R31" s="1"/>
  <c r="R12"/>
  <c r="R30" s="1"/>
  <c r="R11"/>
  <c r="R29" s="1"/>
  <c r="R10"/>
  <c r="E10" s="1"/>
  <c r="R9"/>
  <c r="R27" s="1"/>
  <c r="R8"/>
  <c r="R26" s="1"/>
  <c r="R7"/>
  <c r="R6"/>
  <c r="R5"/>
  <c r="R23" s="1"/>
  <c r="R4"/>
  <c r="R22" s="1"/>
  <c r="R3"/>
  <c r="R21" s="1"/>
  <c r="E30" i="32"/>
  <c r="E22"/>
  <c r="E19"/>
  <c r="E25"/>
  <c r="E21"/>
  <c r="E28"/>
  <c r="E11"/>
  <c r="E8"/>
  <c r="E9"/>
  <c r="E31" i="36"/>
  <c r="E32"/>
  <c r="E33"/>
  <c r="E34"/>
  <c r="E35"/>
  <c r="E36"/>
  <c r="E37"/>
  <c r="E38"/>
  <c r="E59" i="37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Q39" s="1"/>
  <c r="P23"/>
  <c r="O23"/>
  <c r="N23"/>
  <c r="M23"/>
  <c r="M39" s="1"/>
  <c r="L23"/>
  <c r="K23"/>
  <c r="J23"/>
  <c r="I23"/>
  <c r="I39" s="1"/>
  <c r="H23"/>
  <c r="H39" s="1"/>
  <c r="G23"/>
  <c r="F23"/>
  <c r="R18"/>
  <c r="E18" s="1"/>
  <c r="AD18" s="1"/>
  <c r="R17"/>
  <c r="R37" s="1"/>
  <c r="R16"/>
  <c r="R36" s="1"/>
  <c r="R15"/>
  <c r="R35" s="1"/>
  <c r="R14"/>
  <c r="E14" s="1"/>
  <c r="AD14" s="1"/>
  <c r="R13"/>
  <c r="R33" s="1"/>
  <c r="R12"/>
  <c r="R32" s="1"/>
  <c r="R11"/>
  <c r="R31" s="1"/>
  <c r="R10"/>
  <c r="R30" s="1"/>
  <c r="R9"/>
  <c r="R29" s="1"/>
  <c r="R8"/>
  <c r="R28" s="1"/>
  <c r="R7"/>
  <c r="R27" s="1"/>
  <c r="R6"/>
  <c r="R26" s="1"/>
  <c r="R5"/>
  <c r="R25" s="1"/>
  <c r="R4"/>
  <c r="R24" s="1"/>
  <c r="R3"/>
  <c r="R23" s="1"/>
  <c r="E61" i="34"/>
  <c r="E46"/>
  <c r="E47"/>
  <c r="E48"/>
  <c r="E49"/>
  <c r="E50"/>
  <c r="E51"/>
  <c r="E52"/>
  <c r="E53"/>
  <c r="E54"/>
  <c r="E55"/>
  <c r="E56"/>
  <c r="E57"/>
  <c r="E58"/>
  <c r="E59"/>
  <c r="E60"/>
  <c r="F39"/>
  <c r="G39"/>
  <c r="H39"/>
  <c r="I39"/>
  <c r="J39"/>
  <c r="K39"/>
  <c r="L39"/>
  <c r="M39"/>
  <c r="N39"/>
  <c r="O39"/>
  <c r="P39"/>
  <c r="Q39"/>
  <c r="F35"/>
  <c r="G35"/>
  <c r="H35"/>
  <c r="I35"/>
  <c r="J35"/>
  <c r="K35"/>
  <c r="L35"/>
  <c r="M35"/>
  <c r="N35"/>
  <c r="O35"/>
  <c r="P35"/>
  <c r="Q35"/>
  <c r="F36"/>
  <c r="G36"/>
  <c r="H36"/>
  <c r="I36"/>
  <c r="J36"/>
  <c r="K36"/>
  <c r="L36"/>
  <c r="M36"/>
  <c r="N36"/>
  <c r="O36"/>
  <c r="P36"/>
  <c r="Q36"/>
  <c r="F37"/>
  <c r="G37"/>
  <c r="H37"/>
  <c r="I37"/>
  <c r="J37"/>
  <c r="K37"/>
  <c r="L37"/>
  <c r="M37"/>
  <c r="N37"/>
  <c r="O37"/>
  <c r="P37"/>
  <c r="Q37"/>
  <c r="F38"/>
  <c r="G38"/>
  <c r="H38"/>
  <c r="I38"/>
  <c r="J38"/>
  <c r="K38"/>
  <c r="L38"/>
  <c r="M38"/>
  <c r="N38"/>
  <c r="O38"/>
  <c r="P38"/>
  <c r="Q38"/>
  <c r="G35" i="38" l="1"/>
  <c r="G45" s="1"/>
  <c r="K35"/>
  <c r="K45" s="1"/>
  <c r="O34"/>
  <c r="P34"/>
  <c r="N34"/>
  <c r="R34"/>
  <c r="N25"/>
  <c r="N35" s="1"/>
  <c r="N43" s="1"/>
  <c r="R25"/>
  <c r="Q25"/>
  <c r="E6"/>
  <c r="AD6" s="1"/>
  <c r="Q24"/>
  <c r="P24"/>
  <c r="P35" s="1"/>
  <c r="O35"/>
  <c r="O45" s="1"/>
  <c r="H35"/>
  <c r="H41" s="1"/>
  <c r="L35"/>
  <c r="L43" s="1"/>
  <c r="AD10"/>
  <c r="AE10"/>
  <c r="X10"/>
  <c r="Y10" s="1"/>
  <c r="AD14"/>
  <c r="AE14"/>
  <c r="X14"/>
  <c r="Y14" s="1"/>
  <c r="G51"/>
  <c r="G49"/>
  <c r="G47"/>
  <c r="G43"/>
  <c r="G41"/>
  <c r="G53"/>
  <c r="K51"/>
  <c r="G42"/>
  <c r="G44"/>
  <c r="G46"/>
  <c r="G48"/>
  <c r="G50"/>
  <c r="G52"/>
  <c r="E3"/>
  <c r="E5"/>
  <c r="E7"/>
  <c r="E9"/>
  <c r="AA10" s="1"/>
  <c r="E11"/>
  <c r="Z11" s="1"/>
  <c r="E13"/>
  <c r="AA14" s="1"/>
  <c r="E15"/>
  <c r="F35"/>
  <c r="F44" s="1"/>
  <c r="J35"/>
  <c r="J42" s="1"/>
  <c r="R24"/>
  <c r="R28"/>
  <c r="R32"/>
  <c r="I35"/>
  <c r="I42" s="1"/>
  <c r="M35"/>
  <c r="M44" s="1"/>
  <c r="G40"/>
  <c r="E4"/>
  <c r="E8"/>
  <c r="E12"/>
  <c r="E16"/>
  <c r="E16" i="37"/>
  <c r="AD16" s="1"/>
  <c r="R34"/>
  <c r="L39"/>
  <c r="L53" s="1"/>
  <c r="E6"/>
  <c r="AE6" s="1"/>
  <c r="P39"/>
  <c r="P57" s="1"/>
  <c r="E8"/>
  <c r="AD8" s="1"/>
  <c r="E10"/>
  <c r="AD10" s="1"/>
  <c r="E4"/>
  <c r="X4" s="1"/>
  <c r="Y4" s="1"/>
  <c r="E12"/>
  <c r="AD12" s="1"/>
  <c r="G39"/>
  <c r="G52" s="1"/>
  <c r="K39"/>
  <c r="K56" s="1"/>
  <c r="O39"/>
  <c r="O56" s="1"/>
  <c r="I52"/>
  <c r="M52"/>
  <c r="Q52"/>
  <c r="I53"/>
  <c r="M53"/>
  <c r="Q53"/>
  <c r="I54"/>
  <c r="M54"/>
  <c r="Q54"/>
  <c r="H57"/>
  <c r="H58"/>
  <c r="H59"/>
  <c r="F39"/>
  <c r="F51" s="1"/>
  <c r="J39"/>
  <c r="J57" s="1"/>
  <c r="N39"/>
  <c r="N48" s="1"/>
  <c r="R38"/>
  <c r="I48"/>
  <c r="M48"/>
  <c r="Q48"/>
  <c r="I49"/>
  <c r="M49"/>
  <c r="Q49"/>
  <c r="I50"/>
  <c r="M50"/>
  <c r="Q50"/>
  <c r="H53"/>
  <c r="H54"/>
  <c r="H55"/>
  <c r="R39"/>
  <c r="I59"/>
  <c r="I55"/>
  <c r="I51"/>
  <c r="I47"/>
  <c r="M59"/>
  <c r="M55"/>
  <c r="M51"/>
  <c r="M47"/>
  <c r="Q59"/>
  <c r="Q55"/>
  <c r="Q51"/>
  <c r="Q47"/>
  <c r="I45"/>
  <c r="M45"/>
  <c r="Q45"/>
  <c r="I46"/>
  <c r="M46"/>
  <c r="Q46"/>
  <c r="H49"/>
  <c r="H50"/>
  <c r="H51"/>
  <c r="H56"/>
  <c r="H52"/>
  <c r="H48"/>
  <c r="H44"/>
  <c r="H45"/>
  <c r="L45"/>
  <c r="H46"/>
  <c r="H47"/>
  <c r="I56"/>
  <c r="M56"/>
  <c r="Q56"/>
  <c r="I57"/>
  <c r="M57"/>
  <c r="Q57"/>
  <c r="I58"/>
  <c r="M58"/>
  <c r="Q58"/>
  <c r="E3"/>
  <c r="E5"/>
  <c r="E7"/>
  <c r="E9"/>
  <c r="X10"/>
  <c r="Y10" s="1"/>
  <c r="E11"/>
  <c r="E13"/>
  <c r="AA14" s="1"/>
  <c r="X14"/>
  <c r="Y14" s="1"/>
  <c r="E15"/>
  <c r="E17"/>
  <c r="AA18" s="1"/>
  <c r="X18"/>
  <c r="Y18" s="1"/>
  <c r="AE10"/>
  <c r="AE14"/>
  <c r="AE18"/>
  <c r="I44"/>
  <c r="M44"/>
  <c r="Q44"/>
  <c r="K43" i="38" l="1"/>
  <c r="K40"/>
  <c r="K50"/>
  <c r="K46"/>
  <c r="K42"/>
  <c r="K47"/>
  <c r="K52"/>
  <c r="K48"/>
  <c r="K44"/>
  <c r="K53"/>
  <c r="K41"/>
  <c r="K49"/>
  <c r="AE6"/>
  <c r="Q35"/>
  <c r="Q42" s="1"/>
  <c r="O43"/>
  <c r="O40"/>
  <c r="O51"/>
  <c r="O44"/>
  <c r="O52"/>
  <c r="P41"/>
  <c r="P44"/>
  <c r="P48"/>
  <c r="P42"/>
  <c r="P52"/>
  <c r="P40"/>
  <c r="P47"/>
  <c r="P46"/>
  <c r="P51"/>
  <c r="P50"/>
  <c r="P43"/>
  <c r="Z7"/>
  <c r="O50"/>
  <c r="O42"/>
  <c r="O41"/>
  <c r="O49"/>
  <c r="X6"/>
  <c r="Y6" s="1"/>
  <c r="O48"/>
  <c r="O53"/>
  <c r="O47"/>
  <c r="AC6"/>
  <c r="O46"/>
  <c r="P53"/>
  <c r="P49"/>
  <c r="P45"/>
  <c r="H40"/>
  <c r="H52"/>
  <c r="H50"/>
  <c r="H48"/>
  <c r="H46"/>
  <c r="H44"/>
  <c r="H42"/>
  <c r="H53"/>
  <c r="H51"/>
  <c r="H49"/>
  <c r="H47"/>
  <c r="H45"/>
  <c r="H43"/>
  <c r="L40"/>
  <c r="L53"/>
  <c r="L48"/>
  <c r="L50"/>
  <c r="L45"/>
  <c r="L42"/>
  <c r="L44"/>
  <c r="L41"/>
  <c r="L52"/>
  <c r="L49"/>
  <c r="L46"/>
  <c r="L51"/>
  <c r="L47"/>
  <c r="N45"/>
  <c r="M52"/>
  <c r="M50"/>
  <c r="F46"/>
  <c r="F42"/>
  <c r="M42"/>
  <c r="N53"/>
  <c r="AC10"/>
  <c r="F48"/>
  <c r="AB14"/>
  <c r="F51"/>
  <c r="N42"/>
  <c r="F41"/>
  <c r="AC14"/>
  <c r="AC8"/>
  <c r="AD8"/>
  <c r="AE8"/>
  <c r="AA8"/>
  <c r="Z9"/>
  <c r="AB8"/>
  <c r="X8"/>
  <c r="Y8" s="1"/>
  <c r="AC12"/>
  <c r="AD12"/>
  <c r="AE12"/>
  <c r="AA12"/>
  <c r="Z13"/>
  <c r="AB12"/>
  <c r="X12"/>
  <c r="Y12" s="1"/>
  <c r="AE15"/>
  <c r="AA15"/>
  <c r="Z16"/>
  <c r="AB15"/>
  <c r="X15"/>
  <c r="Y15" s="1"/>
  <c r="AC15"/>
  <c r="AD15"/>
  <c r="AC16"/>
  <c r="AD16"/>
  <c r="AE16"/>
  <c r="AA16"/>
  <c r="AB16"/>
  <c r="X16"/>
  <c r="Y16" s="1"/>
  <c r="M53"/>
  <c r="M51"/>
  <c r="M49"/>
  <c r="M47"/>
  <c r="M45"/>
  <c r="M43"/>
  <c r="M41"/>
  <c r="AE9"/>
  <c r="AA9"/>
  <c r="Z10"/>
  <c r="AB9"/>
  <c r="X9"/>
  <c r="Y9" s="1"/>
  <c r="AC9"/>
  <c r="AD9"/>
  <c r="N49"/>
  <c r="F53"/>
  <c r="N51"/>
  <c r="F50"/>
  <c r="N48"/>
  <c r="N46"/>
  <c r="J44"/>
  <c r="F40"/>
  <c r="J43"/>
  <c r="M48"/>
  <c r="I46"/>
  <c r="M40"/>
  <c r="J46"/>
  <c r="F43"/>
  <c r="AB10"/>
  <c r="AE5"/>
  <c r="AA5"/>
  <c r="Z6"/>
  <c r="AB5"/>
  <c r="X5"/>
  <c r="Y5" s="1"/>
  <c r="AC5"/>
  <c r="AD5"/>
  <c r="AC4"/>
  <c r="AD4"/>
  <c r="AE4"/>
  <c r="AA4"/>
  <c r="Z5"/>
  <c r="AB4"/>
  <c r="X4"/>
  <c r="Y4" s="1"/>
  <c r="AE11"/>
  <c r="AA11"/>
  <c r="Z12"/>
  <c r="AB11"/>
  <c r="X11"/>
  <c r="Y11" s="1"/>
  <c r="AC11"/>
  <c r="AD11"/>
  <c r="AE3"/>
  <c r="Z4"/>
  <c r="X3"/>
  <c r="Y3" s="1"/>
  <c r="AD3"/>
  <c r="N52"/>
  <c r="J48"/>
  <c r="I40"/>
  <c r="J53"/>
  <c r="F52"/>
  <c r="J50"/>
  <c r="F49"/>
  <c r="J47"/>
  <c r="F45"/>
  <c r="N41"/>
  <c r="N47"/>
  <c r="N40"/>
  <c r="I52"/>
  <c r="M46"/>
  <c r="I44"/>
  <c r="F47"/>
  <c r="J40"/>
  <c r="AB6"/>
  <c r="AE13"/>
  <c r="AA13"/>
  <c r="Z14"/>
  <c r="AB13"/>
  <c r="X13"/>
  <c r="Y13" s="1"/>
  <c r="AC13"/>
  <c r="AD13"/>
  <c r="J52"/>
  <c r="J49"/>
  <c r="J41"/>
  <c r="I50"/>
  <c r="N50"/>
  <c r="N44"/>
  <c r="Z15"/>
  <c r="I53"/>
  <c r="I51"/>
  <c r="I49"/>
  <c r="I47"/>
  <c r="I45"/>
  <c r="I43"/>
  <c r="I41"/>
  <c r="AE7"/>
  <c r="AA7"/>
  <c r="Z8"/>
  <c r="AB7"/>
  <c r="X7"/>
  <c r="Y7" s="1"/>
  <c r="AC7"/>
  <c r="AD7"/>
  <c r="J51"/>
  <c r="R35"/>
  <c r="I48"/>
  <c r="J45"/>
  <c r="AA6"/>
  <c r="Z5" i="37"/>
  <c r="AE16"/>
  <c r="X16"/>
  <c r="Y16" s="1"/>
  <c r="AA16"/>
  <c r="L52"/>
  <c r="L47"/>
  <c r="L59"/>
  <c r="K54"/>
  <c r="L48"/>
  <c r="L50"/>
  <c r="L54"/>
  <c r="L57"/>
  <c r="L46"/>
  <c r="L44"/>
  <c r="L58"/>
  <c r="L56"/>
  <c r="L51"/>
  <c r="L49"/>
  <c r="L55"/>
  <c r="AA12"/>
  <c r="X12"/>
  <c r="Y12" s="1"/>
  <c r="K49"/>
  <c r="AA10"/>
  <c r="X8"/>
  <c r="Y8" s="1"/>
  <c r="AE8"/>
  <c r="AA8"/>
  <c r="K51"/>
  <c r="AB8"/>
  <c r="F49"/>
  <c r="K57"/>
  <c r="N57"/>
  <c r="F44"/>
  <c r="F55"/>
  <c r="F56"/>
  <c r="F45"/>
  <c r="F58"/>
  <c r="F46"/>
  <c r="X6"/>
  <c r="Y6" s="1"/>
  <c r="AD6"/>
  <c r="N44"/>
  <c r="J58"/>
  <c r="P51"/>
  <c r="J44"/>
  <c r="J52"/>
  <c r="J54"/>
  <c r="P47"/>
  <c r="P56"/>
  <c r="K52"/>
  <c r="P46"/>
  <c r="P52"/>
  <c r="P50"/>
  <c r="P54"/>
  <c r="P59"/>
  <c r="P55"/>
  <c r="P45"/>
  <c r="P48"/>
  <c r="P49"/>
  <c r="P53"/>
  <c r="P58"/>
  <c r="P44"/>
  <c r="O55"/>
  <c r="O49"/>
  <c r="J56"/>
  <c r="O53"/>
  <c r="O52"/>
  <c r="J55"/>
  <c r="R56"/>
  <c r="J59"/>
  <c r="AE4"/>
  <c r="N55"/>
  <c r="N52"/>
  <c r="J47"/>
  <c r="R45"/>
  <c r="O46"/>
  <c r="O59"/>
  <c r="O50"/>
  <c r="R46"/>
  <c r="N56"/>
  <c r="O54"/>
  <c r="O44"/>
  <c r="O57"/>
  <c r="N47"/>
  <c r="N45"/>
  <c r="O45"/>
  <c r="R55"/>
  <c r="N54"/>
  <c r="O51"/>
  <c r="N58"/>
  <c r="O48"/>
  <c r="O58"/>
  <c r="O47"/>
  <c r="N53"/>
  <c r="K46"/>
  <c r="K48"/>
  <c r="K50"/>
  <c r="K53"/>
  <c r="K58"/>
  <c r="AB14"/>
  <c r="J45"/>
  <c r="AB16"/>
  <c r="AB10"/>
  <c r="J53"/>
  <c r="G49"/>
  <c r="G53"/>
  <c r="R52"/>
  <c r="J46"/>
  <c r="AB18"/>
  <c r="N59"/>
  <c r="N46"/>
  <c r="N49"/>
  <c r="J49"/>
  <c r="G51"/>
  <c r="G46"/>
  <c r="G57"/>
  <c r="G48"/>
  <c r="G50"/>
  <c r="G44"/>
  <c r="AE12"/>
  <c r="AB12"/>
  <c r="AC4"/>
  <c r="R54"/>
  <c r="R49"/>
  <c r="R59"/>
  <c r="AD4"/>
  <c r="AA4"/>
  <c r="AA6"/>
  <c r="F54"/>
  <c r="G55"/>
  <c r="K47"/>
  <c r="G59"/>
  <c r="G47"/>
  <c r="K44"/>
  <c r="G56"/>
  <c r="F52"/>
  <c r="F59"/>
  <c r="K55"/>
  <c r="G54"/>
  <c r="K45"/>
  <c r="K59"/>
  <c r="G58"/>
  <c r="F47"/>
  <c r="G45"/>
  <c r="F57"/>
  <c r="AC6"/>
  <c r="J51"/>
  <c r="F50"/>
  <c r="N51"/>
  <c r="J50"/>
  <c r="F48"/>
  <c r="R44"/>
  <c r="R51"/>
  <c r="N50"/>
  <c r="J48"/>
  <c r="AB6"/>
  <c r="AB4"/>
  <c r="R57"/>
  <c r="R53"/>
  <c r="F53"/>
  <c r="AE17"/>
  <c r="AA17"/>
  <c r="Z18"/>
  <c r="AB17"/>
  <c r="X17"/>
  <c r="Y17" s="1"/>
  <c r="AC17"/>
  <c r="AD17"/>
  <c r="AE15"/>
  <c r="AA15"/>
  <c r="Z16"/>
  <c r="AB15"/>
  <c r="X15"/>
  <c r="Y15" s="1"/>
  <c r="AC15"/>
  <c r="AD15"/>
  <c r="AE13"/>
  <c r="AA13"/>
  <c r="Z14"/>
  <c r="AB13"/>
  <c r="X13"/>
  <c r="Y13" s="1"/>
  <c r="AC13"/>
  <c r="AD13"/>
  <c r="AE11"/>
  <c r="AA11"/>
  <c r="Z12"/>
  <c r="AB11"/>
  <c r="X11"/>
  <c r="Y11" s="1"/>
  <c r="AC11"/>
  <c r="AD11"/>
  <c r="AE9"/>
  <c r="AA9"/>
  <c r="Z10"/>
  <c r="AB9"/>
  <c r="X9"/>
  <c r="Y9" s="1"/>
  <c r="AC9"/>
  <c r="AD9"/>
  <c r="AE7"/>
  <c r="AA7"/>
  <c r="Z8"/>
  <c r="AB7"/>
  <c r="X7"/>
  <c r="Y7" s="1"/>
  <c r="AC7"/>
  <c r="AD7"/>
  <c r="AE5"/>
  <c r="AA5"/>
  <c r="Z6"/>
  <c r="AB5"/>
  <c r="X5"/>
  <c r="Y5" s="1"/>
  <c r="AC5"/>
  <c r="AD5"/>
  <c r="R48"/>
  <c r="AC18"/>
  <c r="AC16"/>
  <c r="AC14"/>
  <c r="AC12"/>
  <c r="AE3"/>
  <c r="Z4"/>
  <c r="X3"/>
  <c r="Y3" s="1"/>
  <c r="AD3"/>
  <c r="Z17"/>
  <c r="Z15"/>
  <c r="Z13"/>
  <c r="Z11"/>
  <c r="Z9"/>
  <c r="Z7"/>
  <c r="R47"/>
  <c r="R50"/>
  <c r="AC10"/>
  <c r="AC8"/>
  <c r="R58"/>
  <c r="E18" i="34"/>
  <c r="AE18" s="1"/>
  <c r="R18"/>
  <c r="R39" s="1"/>
  <c r="R16"/>
  <c r="R14"/>
  <c r="R35" s="1"/>
  <c r="R15"/>
  <c r="R17"/>
  <c r="R38" s="1"/>
  <c r="R19"/>
  <c r="E19" s="1"/>
  <c r="AA19" s="1"/>
  <c r="E30" i="36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O25" s="1"/>
  <c r="N16"/>
  <c r="N25" s="1"/>
  <c r="M16"/>
  <c r="L16"/>
  <c r="K16"/>
  <c r="J16"/>
  <c r="J25" s="1"/>
  <c r="I16"/>
  <c r="H16"/>
  <c r="H25" s="1"/>
  <c r="G16"/>
  <c r="F16"/>
  <c r="F25" s="1"/>
  <c r="R11"/>
  <c r="E11" s="1"/>
  <c r="R10"/>
  <c r="R23" s="1"/>
  <c r="R9"/>
  <c r="R22" s="1"/>
  <c r="R8"/>
  <c r="R21" s="1"/>
  <c r="R7"/>
  <c r="R20" s="1"/>
  <c r="R6"/>
  <c r="R19" s="1"/>
  <c r="R5"/>
  <c r="R18" s="1"/>
  <c r="R4"/>
  <c r="R17" s="1"/>
  <c r="R3"/>
  <c r="R16" s="1"/>
  <c r="E29" i="32"/>
  <c r="E27"/>
  <c r="E26"/>
  <c r="E18"/>
  <c r="E23"/>
  <c r="E45" i="34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O40" s="1"/>
  <c r="N24"/>
  <c r="M24"/>
  <c r="L24"/>
  <c r="K24"/>
  <c r="K40" s="1"/>
  <c r="J24"/>
  <c r="I24"/>
  <c r="H24"/>
  <c r="G24"/>
  <c r="F24"/>
  <c r="R13"/>
  <c r="R34" s="1"/>
  <c r="R12"/>
  <c r="R33" s="1"/>
  <c r="R11"/>
  <c r="R32" s="1"/>
  <c r="R10"/>
  <c r="R31" s="1"/>
  <c r="R9"/>
  <c r="R30" s="1"/>
  <c r="R8"/>
  <c r="R29" s="1"/>
  <c r="R7"/>
  <c r="R28" s="1"/>
  <c r="R6"/>
  <c r="E6" s="1"/>
  <c r="AD6" s="1"/>
  <c r="R5"/>
  <c r="R26" s="1"/>
  <c r="R4"/>
  <c r="R25" s="1"/>
  <c r="R3"/>
  <c r="R24" s="1"/>
  <c r="Q52" i="38" l="1"/>
  <c r="Q48"/>
  <c r="Q47"/>
  <c r="Q45"/>
  <c r="Q53"/>
  <c r="Q44"/>
  <c r="Q43"/>
  <c r="Q51"/>
  <c r="Q46"/>
  <c r="Q40"/>
  <c r="Q41"/>
  <c r="Q49"/>
  <c r="Q50"/>
  <c r="R47"/>
  <c r="R41"/>
  <c r="R40"/>
  <c r="R42"/>
  <c r="R53"/>
  <c r="R49"/>
  <c r="R46"/>
  <c r="R44"/>
  <c r="R48"/>
  <c r="R52"/>
  <c r="R50"/>
  <c r="R45"/>
  <c r="R51"/>
  <c r="R43"/>
  <c r="E5" i="36"/>
  <c r="AD5" s="1"/>
  <c r="L25"/>
  <c r="L32" s="1"/>
  <c r="E3"/>
  <c r="AD3" s="1"/>
  <c r="E9"/>
  <c r="AD9" s="1"/>
  <c r="R24"/>
  <c r="R25" s="1"/>
  <c r="R33" s="1"/>
  <c r="E7"/>
  <c r="AD7" s="1"/>
  <c r="H35"/>
  <c r="H36"/>
  <c r="H37"/>
  <c r="P25"/>
  <c r="P37" s="1"/>
  <c r="F31"/>
  <c r="J31"/>
  <c r="F32"/>
  <c r="J32"/>
  <c r="F34"/>
  <c r="J34"/>
  <c r="E16" i="34"/>
  <c r="AD16" s="1"/>
  <c r="R37"/>
  <c r="E10"/>
  <c r="AD10" s="1"/>
  <c r="E14"/>
  <c r="X14" s="1"/>
  <c r="Y14" s="1"/>
  <c r="K61"/>
  <c r="K59"/>
  <c r="K58"/>
  <c r="K57"/>
  <c r="K56"/>
  <c r="K60"/>
  <c r="E17"/>
  <c r="O61"/>
  <c r="O59"/>
  <c r="O60"/>
  <c r="O58"/>
  <c r="O57"/>
  <c r="O56"/>
  <c r="E15"/>
  <c r="R36"/>
  <c r="K46"/>
  <c r="O46"/>
  <c r="K47"/>
  <c r="O47"/>
  <c r="K48"/>
  <c r="O48"/>
  <c r="K49"/>
  <c r="O49"/>
  <c r="K50"/>
  <c r="O50"/>
  <c r="K51"/>
  <c r="O51"/>
  <c r="K52"/>
  <c r="O52"/>
  <c r="K53"/>
  <c r="O53"/>
  <c r="K54"/>
  <c r="O54"/>
  <c r="K55"/>
  <c r="O55"/>
  <c r="AD18"/>
  <c r="X18"/>
  <c r="Y18" s="1"/>
  <c r="AE16"/>
  <c r="AE14"/>
  <c r="AD14"/>
  <c r="Z15"/>
  <c r="E12"/>
  <c r="AD12" s="1"/>
  <c r="E8"/>
  <c r="AD8" s="1"/>
  <c r="X16"/>
  <c r="Y16" s="1"/>
  <c r="G40"/>
  <c r="AA17"/>
  <c r="AE17"/>
  <c r="AA18"/>
  <c r="Z17"/>
  <c r="AD17"/>
  <c r="Z18"/>
  <c r="X17"/>
  <c r="Y17" s="1"/>
  <c r="X19"/>
  <c r="Y19" s="1"/>
  <c r="AE15"/>
  <c r="AA15"/>
  <c r="AD19"/>
  <c r="Z19"/>
  <c r="Z16"/>
  <c r="X15"/>
  <c r="Y15" s="1"/>
  <c r="AE19"/>
  <c r="AA16"/>
  <c r="AD15"/>
  <c r="R27"/>
  <c r="X10"/>
  <c r="Y10" s="1"/>
  <c r="I40"/>
  <c r="E4"/>
  <c r="AD4" s="1"/>
  <c r="J40"/>
  <c r="J49" s="1"/>
  <c r="X6"/>
  <c r="Y6" s="1"/>
  <c r="F40"/>
  <c r="N40"/>
  <c r="N47" s="1"/>
  <c r="N31" i="36"/>
  <c r="N32"/>
  <c r="N34"/>
  <c r="F37"/>
  <c r="F33"/>
  <c r="N37"/>
  <c r="N33"/>
  <c r="AD11"/>
  <c r="AE11"/>
  <c r="X11"/>
  <c r="Y11" s="1"/>
  <c r="H31"/>
  <c r="H32"/>
  <c r="H33"/>
  <c r="O35"/>
  <c r="O37"/>
  <c r="O38"/>
  <c r="O36"/>
  <c r="O32"/>
  <c r="J37"/>
  <c r="J33"/>
  <c r="H38"/>
  <c r="H34"/>
  <c r="H30"/>
  <c r="O31"/>
  <c r="O33"/>
  <c r="O34"/>
  <c r="F35"/>
  <c r="J35"/>
  <c r="N35"/>
  <c r="F36"/>
  <c r="J36"/>
  <c r="N36"/>
  <c r="F38"/>
  <c r="J38"/>
  <c r="N38"/>
  <c r="E6"/>
  <c r="E8"/>
  <c r="E10"/>
  <c r="AA11" s="1"/>
  <c r="Q25"/>
  <c r="O30"/>
  <c r="F30"/>
  <c r="J30"/>
  <c r="N30"/>
  <c r="E4"/>
  <c r="I25"/>
  <c r="I31" s="1"/>
  <c r="G25"/>
  <c r="G37" s="1"/>
  <c r="K25"/>
  <c r="M25"/>
  <c r="M34" s="1"/>
  <c r="K45" i="34"/>
  <c r="O45"/>
  <c r="E3"/>
  <c r="E7"/>
  <c r="Q40"/>
  <c r="Q48" s="1"/>
  <c r="AE6"/>
  <c r="AE10"/>
  <c r="H40"/>
  <c r="H48" s="1"/>
  <c r="L40"/>
  <c r="L48" s="1"/>
  <c r="P40"/>
  <c r="P48" s="1"/>
  <c r="E5"/>
  <c r="AA6" s="1"/>
  <c r="E9"/>
  <c r="E11"/>
  <c r="E13"/>
  <c r="M40"/>
  <c r="AE9" i="36" l="1"/>
  <c r="AA9"/>
  <c r="X9"/>
  <c r="Y9" s="1"/>
  <c r="AA7"/>
  <c r="AE5"/>
  <c r="X5"/>
  <c r="Y5" s="1"/>
  <c r="L38"/>
  <c r="L36"/>
  <c r="L34"/>
  <c r="L33"/>
  <c r="L31"/>
  <c r="L30"/>
  <c r="L37"/>
  <c r="L35"/>
  <c r="P31"/>
  <c r="AB9"/>
  <c r="X3"/>
  <c r="Y3" s="1"/>
  <c r="AC11"/>
  <c r="AC9"/>
  <c r="AC5"/>
  <c r="AB11"/>
  <c r="AB5"/>
  <c r="AE3"/>
  <c r="AB7"/>
  <c r="R38"/>
  <c r="P38"/>
  <c r="P34"/>
  <c r="P30"/>
  <c r="P33"/>
  <c r="P32"/>
  <c r="AE7"/>
  <c r="X7"/>
  <c r="Y7" s="1"/>
  <c r="AC7"/>
  <c r="G30"/>
  <c r="P35"/>
  <c r="P36"/>
  <c r="G33"/>
  <c r="I36"/>
  <c r="G38"/>
  <c r="M30"/>
  <c r="G34"/>
  <c r="M56" i="34"/>
  <c r="M61"/>
  <c r="M57"/>
  <c r="M59"/>
  <c r="M58"/>
  <c r="M60"/>
  <c r="F56"/>
  <c r="F60"/>
  <c r="F61"/>
  <c r="F59"/>
  <c r="F58"/>
  <c r="F57"/>
  <c r="I56"/>
  <c r="I61"/>
  <c r="I58"/>
  <c r="I60"/>
  <c r="I59"/>
  <c r="I57"/>
  <c r="G61"/>
  <c r="G59"/>
  <c r="G57"/>
  <c r="G56"/>
  <c r="G60"/>
  <c r="G58"/>
  <c r="N55"/>
  <c r="J54"/>
  <c r="F53"/>
  <c r="N51"/>
  <c r="J50"/>
  <c r="F49"/>
  <c r="J46"/>
  <c r="G53"/>
  <c r="G49"/>
  <c r="P54"/>
  <c r="L53"/>
  <c r="H52"/>
  <c r="P50"/>
  <c r="L49"/>
  <c r="P46"/>
  <c r="I55"/>
  <c r="Q53"/>
  <c r="M52"/>
  <c r="I51"/>
  <c r="Q49"/>
  <c r="M48"/>
  <c r="I47"/>
  <c r="H61"/>
  <c r="H57"/>
  <c r="H58"/>
  <c r="H56"/>
  <c r="H60"/>
  <c r="H59"/>
  <c r="N56"/>
  <c r="N60"/>
  <c r="N61"/>
  <c r="N58"/>
  <c r="N57"/>
  <c r="N59"/>
  <c r="N54"/>
  <c r="J53"/>
  <c r="F52"/>
  <c r="N50"/>
  <c r="F48"/>
  <c r="N46"/>
  <c r="G52"/>
  <c r="G48"/>
  <c r="H55"/>
  <c r="P53"/>
  <c r="L52"/>
  <c r="H51"/>
  <c r="P49"/>
  <c r="H47"/>
  <c r="M55"/>
  <c r="I54"/>
  <c r="Q52"/>
  <c r="M51"/>
  <c r="I50"/>
  <c r="M47"/>
  <c r="I46"/>
  <c r="L61"/>
  <c r="L57"/>
  <c r="L59"/>
  <c r="L58"/>
  <c r="L56"/>
  <c r="L60"/>
  <c r="Q56"/>
  <c r="Q60"/>
  <c r="Q61"/>
  <c r="Q57"/>
  <c r="Q58"/>
  <c r="Q59"/>
  <c r="J45"/>
  <c r="J56"/>
  <c r="J60"/>
  <c r="J61"/>
  <c r="J57"/>
  <c r="J59"/>
  <c r="J58"/>
  <c r="R40"/>
  <c r="R48"/>
  <c r="F55"/>
  <c r="N53"/>
  <c r="J52"/>
  <c r="F51"/>
  <c r="N49"/>
  <c r="J48"/>
  <c r="F47"/>
  <c r="G55"/>
  <c r="G51"/>
  <c r="G47"/>
  <c r="L55"/>
  <c r="H54"/>
  <c r="P52"/>
  <c r="L51"/>
  <c r="H50"/>
  <c r="L47"/>
  <c r="H46"/>
  <c r="Q55"/>
  <c r="M54"/>
  <c r="I53"/>
  <c r="Q51"/>
  <c r="M50"/>
  <c r="I49"/>
  <c r="Q47"/>
  <c r="M46"/>
  <c r="P45"/>
  <c r="P61"/>
  <c r="P57"/>
  <c r="P60"/>
  <c r="P59"/>
  <c r="P58"/>
  <c r="P56"/>
  <c r="J55"/>
  <c r="F54"/>
  <c r="N52"/>
  <c r="J51"/>
  <c r="F50"/>
  <c r="N48"/>
  <c r="J47"/>
  <c r="F46"/>
  <c r="G54"/>
  <c r="G50"/>
  <c r="G46"/>
  <c r="P55"/>
  <c r="L54"/>
  <c r="H53"/>
  <c r="P51"/>
  <c r="L50"/>
  <c r="H49"/>
  <c r="P47"/>
  <c r="L46"/>
  <c r="Q54"/>
  <c r="M53"/>
  <c r="I52"/>
  <c r="Q50"/>
  <c r="M49"/>
  <c r="I48"/>
  <c r="Q46"/>
  <c r="AA14"/>
  <c r="Z14"/>
  <c r="AA12"/>
  <c r="X12"/>
  <c r="Y12" s="1"/>
  <c r="AE12"/>
  <c r="G45"/>
  <c r="X8"/>
  <c r="Y8" s="1"/>
  <c r="AA8"/>
  <c r="AE8"/>
  <c r="AE4"/>
  <c r="I45"/>
  <c r="X4"/>
  <c r="Y4" s="1"/>
  <c r="AC14"/>
  <c r="AB16"/>
  <c r="AB14"/>
  <c r="AC18"/>
  <c r="AB18"/>
  <c r="AC16"/>
  <c r="AC15"/>
  <c r="AB15"/>
  <c r="AC17"/>
  <c r="AB17"/>
  <c r="AC19"/>
  <c r="AB19"/>
  <c r="AA4"/>
  <c r="N45"/>
  <c r="F45"/>
  <c r="R30" i="36"/>
  <c r="K36"/>
  <c r="K32"/>
  <c r="Q37"/>
  <c r="Q33"/>
  <c r="M37"/>
  <c r="M33"/>
  <c r="AE4"/>
  <c r="AA4"/>
  <c r="Z5"/>
  <c r="AB4"/>
  <c r="X4"/>
  <c r="Y4" s="1"/>
  <c r="AD4"/>
  <c r="AC4"/>
  <c r="Z4"/>
  <c r="AE6"/>
  <c r="AA6"/>
  <c r="Z7"/>
  <c r="AB6"/>
  <c r="X6"/>
  <c r="Y6" s="1"/>
  <c r="Z6"/>
  <c r="AC6"/>
  <c r="AD6"/>
  <c r="I37"/>
  <c r="I33"/>
  <c r="Z8"/>
  <c r="AE8"/>
  <c r="AA8"/>
  <c r="Z9"/>
  <c r="AB8"/>
  <c r="X8"/>
  <c r="Y8" s="1"/>
  <c r="AC8"/>
  <c r="AD8"/>
  <c r="K35"/>
  <c r="Q34"/>
  <c r="Q35"/>
  <c r="R31"/>
  <c r="M31"/>
  <c r="R36"/>
  <c r="R32"/>
  <c r="M36"/>
  <c r="K33"/>
  <c r="G31"/>
  <c r="I32"/>
  <c r="M38"/>
  <c r="R34"/>
  <c r="K38"/>
  <c r="R35"/>
  <c r="M32"/>
  <c r="I38"/>
  <c r="K30"/>
  <c r="G36"/>
  <c r="G32"/>
  <c r="Z10"/>
  <c r="AE10"/>
  <c r="AA10"/>
  <c r="Z11"/>
  <c r="AB10"/>
  <c r="X10"/>
  <c r="Y10" s="1"/>
  <c r="AD10"/>
  <c r="AC10"/>
  <c r="K34"/>
  <c r="R37"/>
  <c r="Q36"/>
  <c r="Q30"/>
  <c r="Q31"/>
  <c r="AA5"/>
  <c r="K31"/>
  <c r="Q32"/>
  <c r="M35"/>
  <c r="K37"/>
  <c r="G35"/>
  <c r="I30"/>
  <c r="I34"/>
  <c r="Q38"/>
  <c r="I35"/>
  <c r="AE9" i="34"/>
  <c r="AA9"/>
  <c r="Z10"/>
  <c r="AB9"/>
  <c r="X9"/>
  <c r="Y9" s="1"/>
  <c r="AD9"/>
  <c r="AC9"/>
  <c r="Z9"/>
  <c r="AB12"/>
  <c r="AD3"/>
  <c r="AC12"/>
  <c r="AC10"/>
  <c r="AC8"/>
  <c r="AC6"/>
  <c r="AC4"/>
  <c r="AE3"/>
  <c r="Z4"/>
  <c r="X3"/>
  <c r="Y3" s="1"/>
  <c r="AB6"/>
  <c r="AB10"/>
  <c r="AB8"/>
  <c r="AB4"/>
  <c r="L45"/>
  <c r="Z11"/>
  <c r="AE11"/>
  <c r="AA11"/>
  <c r="Z12"/>
  <c r="AB11"/>
  <c r="X11"/>
  <c r="Y11" s="1"/>
  <c r="AD11"/>
  <c r="AC11"/>
  <c r="Z7"/>
  <c r="AE7"/>
  <c r="AA7"/>
  <c r="Z8"/>
  <c r="AB7"/>
  <c r="X7"/>
  <c r="Y7" s="1"/>
  <c r="AC7"/>
  <c r="AD7"/>
  <c r="AA10"/>
  <c r="M45"/>
  <c r="H45"/>
  <c r="AD13"/>
  <c r="AE13"/>
  <c r="AA13"/>
  <c r="AB13"/>
  <c r="X13"/>
  <c r="Y13" s="1"/>
  <c r="AC13"/>
  <c r="Z13"/>
  <c r="Q45"/>
  <c r="Z5"/>
  <c r="AE5"/>
  <c r="AA5"/>
  <c r="Z6"/>
  <c r="AB5"/>
  <c r="X5"/>
  <c r="Y5" s="1"/>
  <c r="AC5"/>
  <c r="AD5"/>
  <c r="R45" l="1"/>
  <c r="R61"/>
  <c r="R47"/>
  <c r="R53"/>
  <c r="R52"/>
  <c r="R46"/>
  <c r="R49"/>
  <c r="R60"/>
  <c r="R54"/>
  <c r="R50"/>
  <c r="R59"/>
  <c r="R55"/>
  <c r="R51"/>
  <c r="R56"/>
  <c r="R58"/>
  <c r="R57"/>
</calcChain>
</file>

<file path=xl/sharedStrings.xml><?xml version="1.0" encoding="utf-8"?>
<sst xmlns="http://schemas.openxmlformats.org/spreadsheetml/2006/main" count="380" uniqueCount="64">
  <si>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</si>
  <si>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</si>
  <si>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</si>
  <si>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</si>
  <si>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</si>
  <si>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</si>
  <si>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</si>
  <si>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</si>
  <si>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</si>
  <si>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</si>
  <si>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</si>
  <si>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</si>
  <si>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</si>
  <si>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</si>
  <si>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</si>
  <si>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</si>
  <si>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</si>
  <si>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</si>
  <si>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</si>
  <si>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</si>
  <si>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</si>
  <si>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</si>
  <si>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</si>
  <si>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</si>
  <si>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</si>
  <si>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</si>
  <si>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</si>
  <si>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</si>
  <si>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</si>
  <si>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Kostiantyn Fedotov</t>
  </si>
  <si>
    <t>Paweł Kikel</t>
  </si>
  <si>
    <t>%</t>
  </si>
  <si>
    <t>Mateusz Jezierski</t>
  </si>
  <si>
    <t>Łukasz Suska</t>
  </si>
  <si>
    <t>Śr/konkure</t>
  </si>
  <si>
    <t>Śr/strzałę</t>
  </si>
  <si>
    <t>Radosław "Shogun" Wiśniewski</t>
  </si>
  <si>
    <t>Jan Kuciński</t>
  </si>
  <si>
    <t>Suma dwóch</t>
  </si>
  <si>
    <t>Adrian Baczmański</t>
  </si>
  <si>
    <t>Przemysław "Wizun" Wojciukiewicz</t>
  </si>
  <si>
    <t>Bartłomiej Gajewski</t>
  </si>
  <si>
    <t>Jan B Kowal</t>
  </si>
  <si>
    <t>Biały Bór</t>
  </si>
  <si>
    <t xml:space="preserve"> Grzegorz Trzeciakiewicz</t>
  </si>
  <si>
    <t>Weronika Kojtka</t>
  </si>
  <si>
    <t>Piotr Żmuda Trzebiatowski</t>
  </si>
  <si>
    <t>Tz</t>
  </si>
  <si>
    <t>Piotr Białecki</t>
  </si>
  <si>
    <t>Białogard</t>
  </si>
  <si>
    <t>Wojciech Białecki</t>
  </si>
  <si>
    <t>Marek Czerski</t>
  </si>
  <si>
    <t>Mariusz Walczak</t>
  </si>
  <si>
    <t>Dariusz Kułaga</t>
  </si>
  <si>
    <t>Wojciech Gontosz</t>
  </si>
  <si>
    <t>Krzysztof "Madereiro" Piękniewski</t>
  </si>
  <si>
    <t>Darłowo</t>
  </si>
  <si>
    <t>Zbigniew Futyma</t>
  </si>
  <si>
    <t>Jolanta "Fox" Lisowska</t>
  </si>
  <si>
    <t>Olaf Heinsch</t>
  </si>
  <si>
    <t>Mielno</t>
  </si>
  <si>
    <t>Roman Kozieł</t>
  </si>
  <si>
    <t>vb</t>
  </si>
  <si>
    <t>Ligi:</t>
  </si>
</sst>
</file>

<file path=xl/styles.xml><?xml version="1.0" encoding="utf-8"?>
<styleSheet xmlns="http://schemas.openxmlformats.org/spreadsheetml/2006/main">
  <numFmts count="1">
    <numFmt numFmtId="164" formatCode="0.0000"/>
  </numFmts>
  <fonts count="9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0" xfId="0" applyFill="1"/>
    <xf numFmtId="0" fontId="0" fillId="0" borderId="0" xfId="0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0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'4 Liga'!$E$40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'4 Liga'!$F$40:$R$40</c:f>
              <c:numCache>
                <c:formatCode>0.0000</c:formatCode>
                <c:ptCount val="13"/>
                <c:pt idx="0">
                  <c:v>0.9375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'4 Liga'!$E$41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'4 Liga'!$F$41:$R$41</c:f>
              <c:numCache>
                <c:formatCode>0.0000</c:formatCode>
                <c:ptCount val="13"/>
                <c:pt idx="0">
                  <c:v>1</c:v>
                </c:pt>
                <c:pt idx="1">
                  <c:v>0.96808510638297873</c:v>
                </c:pt>
                <c:pt idx="2">
                  <c:v>0.95</c:v>
                </c:pt>
                <c:pt idx="3">
                  <c:v>0.90476190476190477</c:v>
                </c:pt>
                <c:pt idx="4">
                  <c:v>0.90517241379310343</c:v>
                </c:pt>
                <c:pt idx="5">
                  <c:v>0.87003610108303253</c:v>
                </c:pt>
                <c:pt idx="6">
                  <c:v>0.84</c:v>
                </c:pt>
                <c:pt idx="7">
                  <c:v>0.84366576819407013</c:v>
                </c:pt>
                <c:pt idx="8">
                  <c:v>0.83816425120772942</c:v>
                </c:pt>
                <c:pt idx="9">
                  <c:v>0.82017543859649122</c:v>
                </c:pt>
                <c:pt idx="10">
                  <c:v>0.81488933601609659</c:v>
                </c:pt>
                <c:pt idx="11">
                  <c:v>0.79963235294117652</c:v>
                </c:pt>
                <c:pt idx="12">
                  <c:v>0.80033840947546531</c:v>
                </c:pt>
              </c:numCache>
            </c:numRef>
          </c:val>
        </c:ser>
        <c:ser>
          <c:idx val="2"/>
          <c:order val="2"/>
          <c:tx>
            <c:strRef>
              <c:f>'4 Liga'!$E$42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'4 Liga'!$F$42:$R$42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0.76595744680851063</c:v>
                </c:pt>
                <c:pt idx="2">
                  <c:v>0.76428571428571423</c:v>
                </c:pt>
                <c:pt idx="3">
                  <c:v>0.77777777777777779</c:v>
                </c:pt>
                <c:pt idx="4">
                  <c:v>0.80172413793103448</c:v>
                </c:pt>
                <c:pt idx="5">
                  <c:v>0.776173285198556</c:v>
                </c:pt>
                <c:pt idx="6">
                  <c:v>0.76923076923076927</c:v>
                </c:pt>
                <c:pt idx="7">
                  <c:v>0.76549865229110514</c:v>
                </c:pt>
                <c:pt idx="8">
                  <c:v>0.77053140096618356</c:v>
                </c:pt>
                <c:pt idx="9">
                  <c:v>0.76754385964912286</c:v>
                </c:pt>
                <c:pt idx="10">
                  <c:v>0.78068410462776661</c:v>
                </c:pt>
                <c:pt idx="11">
                  <c:v>0.77389705882352944</c:v>
                </c:pt>
                <c:pt idx="12">
                  <c:v>0.78680203045685282</c:v>
                </c:pt>
              </c:numCache>
            </c:numRef>
          </c:val>
        </c:ser>
        <c:ser>
          <c:idx val="3"/>
          <c:order val="3"/>
          <c:tx>
            <c:strRef>
              <c:f>'4 Liga'!$E$43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'4 Liga'!$F$43:$R$43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0.82978723404255317</c:v>
                </c:pt>
                <c:pt idx="2">
                  <c:v>0.84285714285714286</c:v>
                </c:pt>
                <c:pt idx="3">
                  <c:v>0.83597883597883593</c:v>
                </c:pt>
                <c:pt idx="4">
                  <c:v>0.81896551724137934</c:v>
                </c:pt>
                <c:pt idx="5">
                  <c:v>0.8267148014440433</c:v>
                </c:pt>
                <c:pt idx="6">
                  <c:v>0.81538461538461537</c:v>
                </c:pt>
                <c:pt idx="7">
                  <c:v>0.82210242587601079</c:v>
                </c:pt>
                <c:pt idx="8">
                  <c:v>0.82125603864734298</c:v>
                </c:pt>
                <c:pt idx="9">
                  <c:v>0.81359649122807021</c:v>
                </c:pt>
                <c:pt idx="10">
                  <c:v>0.80885311871227361</c:v>
                </c:pt>
                <c:pt idx="11">
                  <c:v>0.77573529411764708</c:v>
                </c:pt>
                <c:pt idx="12">
                  <c:v>0.78341793570219964</c:v>
                </c:pt>
              </c:numCache>
            </c:numRef>
          </c:val>
        </c:ser>
        <c:ser>
          <c:idx val="4"/>
          <c:order val="4"/>
          <c:tx>
            <c:strRef>
              <c:f>'4 Liga'!$E$44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'4 Liga'!$F$44:$R$44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0.81914893617021278</c:v>
                </c:pt>
                <c:pt idx="2">
                  <c:v>0.82857142857142863</c:v>
                </c:pt>
                <c:pt idx="3">
                  <c:v>0.80423280423280419</c:v>
                </c:pt>
                <c:pt idx="4">
                  <c:v>0.79741379310344829</c:v>
                </c:pt>
                <c:pt idx="5">
                  <c:v>0.81588447653429608</c:v>
                </c:pt>
                <c:pt idx="6">
                  <c:v>0.81846153846153846</c:v>
                </c:pt>
                <c:pt idx="7">
                  <c:v>0.77358490566037741</c:v>
                </c:pt>
                <c:pt idx="8">
                  <c:v>0.76086956521739135</c:v>
                </c:pt>
                <c:pt idx="9">
                  <c:v>0.77192982456140347</c:v>
                </c:pt>
                <c:pt idx="10">
                  <c:v>0.7665995975855131</c:v>
                </c:pt>
                <c:pt idx="11">
                  <c:v>0.75</c:v>
                </c:pt>
                <c:pt idx="12">
                  <c:v>0.76311336717428091</c:v>
                </c:pt>
              </c:numCache>
            </c:numRef>
          </c:val>
        </c:ser>
        <c:ser>
          <c:idx val="5"/>
          <c:order val="5"/>
          <c:tx>
            <c:strRef>
              <c:f>'4 Liga'!$E$45</c:f>
              <c:strCache>
                <c:ptCount val="1"/>
                <c:pt idx="0">
                  <c:v>Olaf Heinsch</c:v>
                </c:pt>
              </c:strCache>
            </c:strRef>
          </c:tx>
          <c:val>
            <c:numRef>
              <c:f>'4 Liga'!$F$45:$R$45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0.75531914893617025</c:v>
                </c:pt>
                <c:pt idx="2">
                  <c:v>0.80714285714285716</c:v>
                </c:pt>
                <c:pt idx="3">
                  <c:v>0.78835978835978837</c:v>
                </c:pt>
                <c:pt idx="4">
                  <c:v>0.79741379310344829</c:v>
                </c:pt>
                <c:pt idx="5">
                  <c:v>0.79783393501805056</c:v>
                </c:pt>
                <c:pt idx="6">
                  <c:v>0.77846153846153843</c:v>
                </c:pt>
                <c:pt idx="7">
                  <c:v>0.77358490566037741</c:v>
                </c:pt>
                <c:pt idx="8">
                  <c:v>0.77053140096618356</c:v>
                </c:pt>
                <c:pt idx="9">
                  <c:v>0.7478070175438597</c:v>
                </c:pt>
                <c:pt idx="10">
                  <c:v>0.7283702213279678</c:v>
                </c:pt>
                <c:pt idx="11">
                  <c:v>0.71875</c:v>
                </c:pt>
                <c:pt idx="12">
                  <c:v>0.72250423011844334</c:v>
                </c:pt>
              </c:numCache>
            </c:numRef>
          </c:val>
        </c:ser>
        <c:ser>
          <c:idx val="6"/>
          <c:order val="6"/>
          <c:tx>
            <c:strRef>
              <c:f>'4 Liga'!$E$46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'4 Liga'!$F$46:$R$46</c:f>
              <c:numCache>
                <c:formatCode>0.0000</c:formatCode>
                <c:ptCount val="13"/>
                <c:pt idx="0">
                  <c:v>0.77083333333333337</c:v>
                </c:pt>
                <c:pt idx="1">
                  <c:v>0.75531914893617025</c:v>
                </c:pt>
                <c:pt idx="2">
                  <c:v>0.75714285714285712</c:v>
                </c:pt>
                <c:pt idx="3">
                  <c:v>0.78835978835978837</c:v>
                </c:pt>
                <c:pt idx="4">
                  <c:v>0.78879310344827591</c:v>
                </c:pt>
                <c:pt idx="5">
                  <c:v>0.76534296028880866</c:v>
                </c:pt>
                <c:pt idx="6">
                  <c:v>0.76615384615384619</c:v>
                </c:pt>
                <c:pt idx="7">
                  <c:v>0.76010781671159033</c:v>
                </c:pt>
                <c:pt idx="8">
                  <c:v>0.7439613526570048</c:v>
                </c:pt>
                <c:pt idx="9">
                  <c:v>0.73245614035087714</c:v>
                </c:pt>
                <c:pt idx="10">
                  <c:v>0.7142857142857143</c:v>
                </c:pt>
                <c:pt idx="11">
                  <c:v>0.70772058823529416</c:v>
                </c:pt>
                <c:pt idx="12">
                  <c:v>0.70389170896785114</c:v>
                </c:pt>
              </c:numCache>
            </c:numRef>
          </c:val>
        </c:ser>
        <c:ser>
          <c:idx val="7"/>
          <c:order val="7"/>
          <c:tx>
            <c:strRef>
              <c:f>'4 Liga'!$E$47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'4 Liga'!$F$47:$R$47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0.80851063829787229</c:v>
                </c:pt>
                <c:pt idx="2">
                  <c:v>0.75</c:v>
                </c:pt>
                <c:pt idx="3">
                  <c:v>0.76190476190476186</c:v>
                </c:pt>
                <c:pt idx="4">
                  <c:v>0.75862068965517238</c:v>
                </c:pt>
                <c:pt idx="5">
                  <c:v>0.76895306859205781</c:v>
                </c:pt>
                <c:pt idx="6">
                  <c:v>0.7384615384615385</c:v>
                </c:pt>
                <c:pt idx="7">
                  <c:v>0.69811320754716977</c:v>
                </c:pt>
                <c:pt idx="8">
                  <c:v>0.70772946859903385</c:v>
                </c:pt>
                <c:pt idx="9">
                  <c:v>0.69298245614035092</c:v>
                </c:pt>
                <c:pt idx="10">
                  <c:v>0.6901408450704225</c:v>
                </c:pt>
                <c:pt idx="11">
                  <c:v>0.67647058823529416</c:v>
                </c:pt>
                <c:pt idx="12">
                  <c:v>0.69204737732656518</c:v>
                </c:pt>
              </c:numCache>
            </c:numRef>
          </c:val>
        </c:ser>
        <c:ser>
          <c:idx val="8"/>
          <c:order val="8"/>
          <c:tx>
            <c:strRef>
              <c:f>'4 Liga'!$E$48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'4 Liga'!$F$48:$R$48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</c:v>
                </c:pt>
                <c:pt idx="3">
                  <c:v>0.69312169312169314</c:v>
                </c:pt>
                <c:pt idx="4">
                  <c:v>0.68965517241379315</c:v>
                </c:pt>
                <c:pt idx="5">
                  <c:v>0.6534296028880866</c:v>
                </c:pt>
                <c:pt idx="6">
                  <c:v>0.6676923076923077</c:v>
                </c:pt>
                <c:pt idx="7">
                  <c:v>0.65768194070080865</c:v>
                </c:pt>
                <c:pt idx="8">
                  <c:v>0.66666666666666663</c:v>
                </c:pt>
                <c:pt idx="9">
                  <c:v>0.67324561403508776</c:v>
                </c:pt>
                <c:pt idx="10">
                  <c:v>0.64989939637826966</c:v>
                </c:pt>
                <c:pt idx="11">
                  <c:v>0.64154411764705888</c:v>
                </c:pt>
                <c:pt idx="12">
                  <c:v>0.61252115059221657</c:v>
                </c:pt>
              </c:numCache>
            </c:numRef>
          </c:val>
        </c:ser>
        <c:ser>
          <c:idx val="9"/>
          <c:order val="9"/>
          <c:tx>
            <c:strRef>
              <c:f>'4 Liga'!$E$49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'4 Liga'!$F$49:$R$49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0.75</c:v>
                </c:pt>
                <c:pt idx="3">
                  <c:v>0.70370370370370372</c:v>
                </c:pt>
                <c:pt idx="4">
                  <c:v>0.68103448275862066</c:v>
                </c:pt>
                <c:pt idx="5">
                  <c:v>0.68231046931407946</c:v>
                </c:pt>
                <c:pt idx="6">
                  <c:v>0.64923076923076928</c:v>
                </c:pt>
                <c:pt idx="7">
                  <c:v>0.65229110512129385</c:v>
                </c:pt>
                <c:pt idx="8">
                  <c:v>0.60144927536231885</c:v>
                </c:pt>
                <c:pt idx="9">
                  <c:v>0.60526315789473684</c:v>
                </c:pt>
                <c:pt idx="10">
                  <c:v>0.59557344064386319</c:v>
                </c:pt>
                <c:pt idx="11">
                  <c:v>0.59007352941176472</c:v>
                </c:pt>
                <c:pt idx="12">
                  <c:v>0.60236886632825715</c:v>
                </c:pt>
              </c:numCache>
            </c:numRef>
          </c:val>
        </c:ser>
        <c:ser>
          <c:idx val="10"/>
          <c:order val="10"/>
          <c:tx>
            <c:strRef>
              <c:f>'4 Liga'!$E$50</c:f>
              <c:strCache>
                <c:ptCount val="1"/>
                <c:pt idx="0">
                  <c:v>Zbigniew Futyma</c:v>
                </c:pt>
              </c:strCache>
            </c:strRef>
          </c:tx>
          <c:val>
            <c:numRef>
              <c:f>'4 Liga'!$F$50:$R$50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0.69148936170212771</c:v>
                </c:pt>
                <c:pt idx="2">
                  <c:v>0.62857142857142856</c:v>
                </c:pt>
                <c:pt idx="3">
                  <c:v>0.63492063492063489</c:v>
                </c:pt>
                <c:pt idx="4">
                  <c:v>0.62931034482758619</c:v>
                </c:pt>
                <c:pt idx="5">
                  <c:v>0.62454873646209386</c:v>
                </c:pt>
                <c:pt idx="6">
                  <c:v>0.59076923076923082</c:v>
                </c:pt>
                <c:pt idx="7">
                  <c:v>0.58760107816711593</c:v>
                </c:pt>
                <c:pt idx="8">
                  <c:v>0.55797101449275366</c:v>
                </c:pt>
                <c:pt idx="9">
                  <c:v>0.56578947368421051</c:v>
                </c:pt>
                <c:pt idx="10">
                  <c:v>0.5714285714285714</c:v>
                </c:pt>
                <c:pt idx="11">
                  <c:v>0.5625</c:v>
                </c:pt>
                <c:pt idx="12">
                  <c:v>0.5769881556683587</c:v>
                </c:pt>
              </c:numCache>
            </c:numRef>
          </c:val>
        </c:ser>
        <c:ser>
          <c:idx val="11"/>
          <c:order val="11"/>
          <c:tx>
            <c:strRef>
              <c:f>'4 Liga'!$E$51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'4 Liga'!$F$51:$R$51</c:f>
              <c:numCache>
                <c:formatCode>0.0000</c:formatCode>
                <c:ptCount val="13"/>
                <c:pt idx="0">
                  <c:v>0.75</c:v>
                </c:pt>
                <c:pt idx="1">
                  <c:v>0.74468085106382975</c:v>
                </c:pt>
                <c:pt idx="2">
                  <c:v>0.62142857142857144</c:v>
                </c:pt>
                <c:pt idx="3">
                  <c:v>0.61375661375661372</c:v>
                </c:pt>
                <c:pt idx="4">
                  <c:v>0.61206896551724133</c:v>
                </c:pt>
                <c:pt idx="5">
                  <c:v>0.59566787003610111</c:v>
                </c:pt>
                <c:pt idx="6">
                  <c:v>0.58461538461538465</c:v>
                </c:pt>
                <c:pt idx="7">
                  <c:v>0.54986522911051217</c:v>
                </c:pt>
                <c:pt idx="8">
                  <c:v>0.55555555555555558</c:v>
                </c:pt>
                <c:pt idx="9">
                  <c:v>0.55043859649122806</c:v>
                </c:pt>
                <c:pt idx="10">
                  <c:v>0.54728370221327971</c:v>
                </c:pt>
                <c:pt idx="11">
                  <c:v>0.50183823529411764</c:v>
                </c:pt>
                <c:pt idx="12">
                  <c:v>0.52453468697123518</c:v>
                </c:pt>
              </c:numCache>
            </c:numRef>
          </c:val>
        </c:ser>
        <c:ser>
          <c:idx val="12"/>
          <c:order val="12"/>
          <c:tx>
            <c:strRef>
              <c:f>'4 Liga'!$E$52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'4 Liga'!$F$52:$R$52</c:f>
              <c:numCache>
                <c:formatCode>0.0000</c:formatCode>
                <c:ptCount val="13"/>
                <c:pt idx="0">
                  <c:v>0.54166666666666663</c:v>
                </c:pt>
                <c:pt idx="1">
                  <c:v>0.64893617021276595</c:v>
                </c:pt>
                <c:pt idx="2">
                  <c:v>0.5714285714285714</c:v>
                </c:pt>
                <c:pt idx="3">
                  <c:v>0.49735449735449733</c:v>
                </c:pt>
                <c:pt idx="4">
                  <c:v>0.49568965517241381</c:v>
                </c:pt>
                <c:pt idx="5">
                  <c:v>0.46570397111913359</c:v>
                </c:pt>
                <c:pt idx="6">
                  <c:v>0.41846153846153844</c:v>
                </c:pt>
                <c:pt idx="7">
                  <c:v>0.40431266846361186</c:v>
                </c:pt>
                <c:pt idx="8">
                  <c:v>0.40096618357487923</c:v>
                </c:pt>
                <c:pt idx="9">
                  <c:v>0.375</c:v>
                </c:pt>
                <c:pt idx="10">
                  <c:v>0.41247484909456739</c:v>
                </c:pt>
                <c:pt idx="11">
                  <c:v>0.40257352941176472</c:v>
                </c:pt>
                <c:pt idx="12">
                  <c:v>0.42470389170896783</c:v>
                </c:pt>
              </c:numCache>
            </c:numRef>
          </c:val>
        </c:ser>
        <c:ser>
          <c:idx val="13"/>
          <c:order val="13"/>
          <c:tx>
            <c:strRef>
              <c:f>'4 Liga'!$E$53</c:f>
              <c:strCache>
                <c:ptCount val="1"/>
                <c:pt idx="0">
                  <c:v>Roman Kozieł</c:v>
                </c:pt>
              </c:strCache>
            </c:strRef>
          </c:tx>
          <c:val>
            <c:numRef>
              <c:f>'4 Liga'!$F$53:$R$53</c:f>
              <c:numCache>
                <c:formatCode>0.0000</c:formatCode>
                <c:ptCount val="13"/>
                <c:pt idx="0">
                  <c:v>0.25</c:v>
                </c:pt>
                <c:pt idx="1">
                  <c:v>0.28723404255319152</c:v>
                </c:pt>
                <c:pt idx="2">
                  <c:v>0.42142857142857143</c:v>
                </c:pt>
                <c:pt idx="3">
                  <c:v>0.39153439153439151</c:v>
                </c:pt>
                <c:pt idx="4">
                  <c:v>0.46120689655172414</c:v>
                </c:pt>
                <c:pt idx="5">
                  <c:v>0.47292418772563177</c:v>
                </c:pt>
                <c:pt idx="6">
                  <c:v>0.46153846153846156</c:v>
                </c:pt>
                <c:pt idx="7">
                  <c:v>0.44743935309973049</c:v>
                </c:pt>
                <c:pt idx="8">
                  <c:v>0.43236714975845408</c:v>
                </c:pt>
                <c:pt idx="9">
                  <c:v>0.4057017543859649</c:v>
                </c:pt>
                <c:pt idx="10">
                  <c:v>0.3903420523138833</c:v>
                </c:pt>
                <c:pt idx="11">
                  <c:v>0.38419117647058826</c:v>
                </c:pt>
                <c:pt idx="12">
                  <c:v>0.3536379018612521</c:v>
                </c:pt>
              </c:numCache>
            </c:numRef>
          </c:val>
        </c:ser>
        <c:marker val="1"/>
        <c:axId val="124782464"/>
        <c:axId val="124784000"/>
      </c:lineChart>
      <c:catAx>
        <c:axId val="124782464"/>
        <c:scaling>
          <c:orientation val="minMax"/>
        </c:scaling>
        <c:axPos val="b"/>
        <c:numFmt formatCode="General" sourceLinked="1"/>
        <c:tickLblPos val="nextTo"/>
        <c:crossAx val="124784000"/>
        <c:crosses val="autoZero"/>
        <c:auto val="1"/>
        <c:lblAlgn val="ctr"/>
        <c:lblOffset val="100"/>
      </c:catAx>
      <c:valAx>
        <c:axId val="12478400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24782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05"/>
          <c:w val="0.27641461124595179"/>
          <c:h val="0.7576326996991688"/>
        </c:manualLayout>
      </c:layout>
    </c:legend>
    <c:plotVisOnly val="1"/>
    <c:dispBlanksAs val="gap"/>
  </c:chart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'3 Liga'!$E$30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'3 Liga'!$F$30:$R$30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'3 Liga'!$E$31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'3 Liga'!$F$31:$R$31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'3 Liga'!$E$32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'3 Liga'!$F$32:$R$32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'3 Liga'!$E$33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'3 Liga'!$F$33:$R$33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'3 Liga'!$E$34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'3 Liga'!$F$34:$R$34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'3 Liga'!$E$35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'3 Liga'!$F$35:$R$35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'3 Liga'!$E$36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'3 Liga'!$F$36:$R$36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'3 Liga'!$E$37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'3 Liga'!$F$37:$R$37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'3 Liga'!$E$38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'3 Liga'!$F$38:$R$38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127133184"/>
        <c:axId val="127134720"/>
      </c:lineChart>
      <c:catAx>
        <c:axId val="127133184"/>
        <c:scaling>
          <c:orientation val="minMax"/>
        </c:scaling>
        <c:axPos val="b"/>
        <c:numFmt formatCode="General" sourceLinked="1"/>
        <c:tickLblPos val="nextTo"/>
        <c:crossAx val="127134720"/>
        <c:crosses val="autoZero"/>
        <c:auto val="1"/>
        <c:lblAlgn val="ctr"/>
        <c:lblOffset val="100"/>
      </c:catAx>
      <c:valAx>
        <c:axId val="12713472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27133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5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 Liga'!$E$44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 Liga'!$F$44:$R$44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 Liga'!$E$45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 Liga'!$F$45:$R$45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 Liga'!$E$46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 Liga'!$F$46:$R$46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 Liga'!$E$47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 Liga'!$F$47:$R$47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 Liga'!$E$48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 Liga'!$F$48:$R$48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 Liga'!$E$49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 Liga'!$F$49:$R$49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 Liga'!$E$50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 Liga'!$F$50:$R$50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 Liga'!$E$51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 Liga'!$F$51:$R$51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 Liga'!$E$52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 Liga'!$F$52:$R$52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 Liga'!$E$53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 Liga'!$F$53:$R$53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 Liga'!$E$54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 Liga'!$F$54:$R$54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 Liga'!$E$55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 Liga'!$F$55:$R$55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 Liga'!$E$56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 Liga'!$F$56:$R$56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 Liga'!$E$57</c:f>
              <c:strCache>
                <c:ptCount val="1"/>
                <c:pt idx="0">
                  <c:v>Zbigniew Futyma</c:v>
                </c:pt>
              </c:strCache>
            </c:strRef>
          </c:tx>
          <c:val>
            <c:numRef>
              <c:f>'2 Liga'!$F$57:$R$57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 Liga'!$E$58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 Liga'!$F$58:$R$58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 Liga'!$E$59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 Liga'!$F$59:$R$59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28715392"/>
        <c:axId val="128721280"/>
      </c:lineChart>
      <c:catAx>
        <c:axId val="128715392"/>
        <c:scaling>
          <c:orientation val="minMax"/>
        </c:scaling>
        <c:axPos val="b"/>
        <c:numFmt formatCode="General" sourceLinked="1"/>
        <c:tickLblPos val="nextTo"/>
        <c:crossAx val="128721280"/>
        <c:crosses val="autoZero"/>
        <c:auto val="1"/>
        <c:lblAlgn val="ctr"/>
        <c:lblOffset val="100"/>
      </c:catAx>
      <c:valAx>
        <c:axId val="12872128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28715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02"/>
          <c:w val="0.27641461124595157"/>
          <c:h val="0.75763269969916847"/>
        </c:manualLayout>
      </c:layout>
    </c:legend>
    <c:plotVisOnly val="1"/>
    <c:dispBlanksAs val="gap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 Liga'!$E$45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'1 Liga'!$F$45:$R$45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 Liga'!$E$46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 Liga'!$F$46:$R$46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'1 Liga'!$E$47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 Liga'!$F$47:$R$47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'1 Liga'!$E$48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'1 Liga'!$F$48:$R$48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'1 Liga'!$E$49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'1 Liga'!$F$49:$R$49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'1 Liga'!$E$50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'1 Liga'!$F$50:$R$50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'1 Liga'!$E$51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'1 Liga'!$F$51:$R$51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'1 Liga'!$E$52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'1 Liga'!$F$52:$R$52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'1 Liga'!$E$53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'1 Liga'!$F$53:$R$53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'1 Liga'!$E$54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'1 Liga'!$F$54:$R$54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'1 Liga'!$E$55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'1 Liga'!$F$55:$R$55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'1 Liga'!$E$56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'1 Liga'!$F$56:$R$56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'1 Liga'!$E$57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'1 Liga'!$F$57:$R$57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'1 Liga'!$E$58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'1 Liga'!$F$58:$R$58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'1 Liga'!$E$59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'1 Liga'!$F$59:$R$59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'1 Liga'!$E$60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'1 Liga'!$F$60:$R$60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'1 Liga'!$E$61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'1 Liga'!$F$61:$R$61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28832256"/>
        <c:axId val="128833792"/>
      </c:lineChart>
      <c:catAx>
        <c:axId val="128832256"/>
        <c:scaling>
          <c:orientation val="minMax"/>
        </c:scaling>
        <c:axPos val="b"/>
        <c:numFmt formatCode="General" sourceLinked="1"/>
        <c:tickLblPos val="nextTo"/>
        <c:crossAx val="128833792"/>
        <c:crosses val="autoZero"/>
        <c:auto val="1"/>
        <c:lblAlgn val="ctr"/>
        <c:lblOffset val="100"/>
      </c:catAx>
      <c:valAx>
        <c:axId val="128833792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28832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29"/>
          <c:h val="0.75763269969916824"/>
        </c:manualLayout>
      </c:layout>
    </c:legend>
    <c:plotVisOnly val="1"/>
    <c:dispBlanksAs val="gap"/>
  </c:chart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16</xdr:row>
      <xdr:rowOff>152399</xdr:rowOff>
    </xdr:from>
    <xdr:to>
      <xdr:col>18</xdr:col>
      <xdr:colOff>228600</xdr:colOff>
      <xdr:row>41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1874519</xdr:colOff>
      <xdr:row>14</xdr:row>
      <xdr:rowOff>123824</xdr:rowOff>
    </xdr:from>
    <xdr:to>
      <xdr:col>18</xdr:col>
      <xdr:colOff>161925</xdr:colOff>
      <xdr:row>38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1"/>
  <sheetViews>
    <sheetView tabSelected="1" zoomScale="130" zoomScaleNormal="130"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9" width="6.5703125" bestFit="1" customWidth="1"/>
    <col min="10" max="10" width="7.42578125" customWidth="1"/>
    <col min="11" max="11" width="5.7109375" customWidth="1"/>
    <col min="12" max="12" width="13.7109375" hidden="1" customWidth="1"/>
    <col min="13" max="13" width="4.5703125" customWidth="1"/>
    <col min="14" max="14" width="7.140625" customWidth="1"/>
    <col min="15" max="15" width="4.85546875" customWidth="1"/>
  </cols>
  <sheetData>
    <row r="1" spans="1:15" ht="14.45" customHeight="1">
      <c r="A1" s="46" t="s">
        <v>0</v>
      </c>
      <c r="B1" s="46" t="s">
        <v>1</v>
      </c>
      <c r="C1" s="46" t="s">
        <v>2</v>
      </c>
      <c r="D1" s="47" t="s">
        <v>3</v>
      </c>
      <c r="E1" s="49" t="s">
        <v>38</v>
      </c>
      <c r="F1" s="45">
        <v>1</v>
      </c>
      <c r="G1" s="45">
        <v>2</v>
      </c>
      <c r="H1" s="45">
        <v>3</v>
      </c>
      <c r="I1" s="45">
        <v>4</v>
      </c>
      <c r="J1" s="44"/>
      <c r="K1" s="44"/>
      <c r="L1" s="44"/>
      <c r="M1" s="44"/>
      <c r="N1" s="20"/>
      <c r="O1" s="26"/>
    </row>
    <row r="2" spans="1:15">
      <c r="A2" s="46"/>
      <c r="B2" s="46"/>
      <c r="C2" s="46"/>
      <c r="D2" s="48"/>
      <c r="E2" s="50"/>
      <c r="F2" s="45"/>
      <c r="G2" s="45"/>
      <c r="H2" s="45"/>
      <c r="I2" s="45"/>
      <c r="J2" s="54" t="s">
        <v>63</v>
      </c>
      <c r="K2" s="7"/>
      <c r="M2" s="7"/>
      <c r="O2" s="7"/>
    </row>
    <row r="3" spans="1:15">
      <c r="A3" s="9">
        <v>1</v>
      </c>
      <c r="B3" s="15" t="s">
        <v>30</v>
      </c>
      <c r="C3" s="10" t="s">
        <v>5</v>
      </c>
      <c r="D3" s="16" t="s">
        <v>6</v>
      </c>
      <c r="E3" s="13">
        <f>F3+I3</f>
        <v>1154</v>
      </c>
      <c r="F3" s="37">
        <v>563</v>
      </c>
      <c r="G3" s="38">
        <v>528</v>
      </c>
      <c r="H3" s="39">
        <v>459</v>
      </c>
      <c r="I3" s="18">
        <v>591</v>
      </c>
      <c r="J3">
        <f>COUNTA(F3:I3)</f>
        <v>4</v>
      </c>
      <c r="L3" t="s">
        <v>62</v>
      </c>
    </row>
    <row r="4" spans="1:15">
      <c r="A4" s="9">
        <v>2</v>
      </c>
      <c r="B4" s="11" t="s">
        <v>7</v>
      </c>
      <c r="C4" s="10" t="s">
        <v>5</v>
      </c>
      <c r="D4" s="16" t="s">
        <v>6</v>
      </c>
      <c r="E4" s="13">
        <f>H4+I4</f>
        <v>951</v>
      </c>
      <c r="F4" s="37">
        <v>452</v>
      </c>
      <c r="G4" s="38">
        <v>444</v>
      </c>
      <c r="H4" s="39">
        <v>488</v>
      </c>
      <c r="I4" s="18">
        <v>463</v>
      </c>
      <c r="J4">
        <f t="shared" ref="J4:J30" si="0">COUNTA(F4:I4)</f>
        <v>4</v>
      </c>
      <c r="K4" s="19"/>
      <c r="L4" t="s">
        <v>62</v>
      </c>
    </row>
    <row r="5" spans="1:15">
      <c r="A5" s="9">
        <v>3</v>
      </c>
      <c r="B5" s="11" t="s">
        <v>29</v>
      </c>
      <c r="C5" s="12" t="s">
        <v>5</v>
      </c>
      <c r="D5" s="12" t="s">
        <v>47</v>
      </c>
      <c r="E5" s="13">
        <f>G5+I5</f>
        <v>937</v>
      </c>
      <c r="F5" s="37">
        <v>423</v>
      </c>
      <c r="G5" s="38">
        <v>486</v>
      </c>
      <c r="H5" s="37"/>
      <c r="I5" s="18">
        <v>451</v>
      </c>
      <c r="J5">
        <f t="shared" si="0"/>
        <v>3</v>
      </c>
      <c r="K5" s="19"/>
      <c r="L5" t="s">
        <v>62</v>
      </c>
    </row>
    <row r="6" spans="1:15">
      <c r="A6" s="9">
        <v>4</v>
      </c>
      <c r="B6" s="11" t="s">
        <v>10</v>
      </c>
      <c r="C6" s="12" t="s">
        <v>5</v>
      </c>
      <c r="D6" s="12" t="s">
        <v>8</v>
      </c>
      <c r="E6" s="13">
        <f>G6+I6</f>
        <v>931</v>
      </c>
      <c r="F6" s="37">
        <v>456</v>
      </c>
      <c r="G6" s="40">
        <v>458</v>
      </c>
      <c r="H6" s="37"/>
      <c r="I6" s="18">
        <v>473</v>
      </c>
      <c r="J6">
        <f t="shared" si="0"/>
        <v>3</v>
      </c>
      <c r="K6" s="19"/>
      <c r="L6" t="s">
        <v>62</v>
      </c>
    </row>
    <row r="7" spans="1:15">
      <c r="A7" s="9">
        <v>5</v>
      </c>
      <c r="B7" s="11" t="s">
        <v>28</v>
      </c>
      <c r="C7" s="12" t="s">
        <v>5</v>
      </c>
      <c r="D7" s="12" t="s">
        <v>9</v>
      </c>
      <c r="E7" s="13">
        <f>F7+I7</f>
        <v>893</v>
      </c>
      <c r="F7" s="37">
        <v>428</v>
      </c>
      <c r="G7" s="38">
        <v>392</v>
      </c>
      <c r="H7" s="37"/>
      <c r="I7" s="18">
        <v>465</v>
      </c>
      <c r="J7">
        <f t="shared" si="0"/>
        <v>3</v>
      </c>
      <c r="K7" s="19"/>
      <c r="L7" t="s">
        <v>62</v>
      </c>
    </row>
    <row r="8" spans="1:15">
      <c r="A8" s="9">
        <v>6</v>
      </c>
      <c r="B8" s="11" t="s">
        <v>32</v>
      </c>
      <c r="C8" s="12" t="s">
        <v>5</v>
      </c>
      <c r="D8" s="12" t="s">
        <v>47</v>
      </c>
      <c r="E8" s="13">
        <f>F8+H8</f>
        <v>873</v>
      </c>
      <c r="F8" s="37">
        <v>423</v>
      </c>
      <c r="G8" s="38">
        <v>388</v>
      </c>
      <c r="H8" s="39">
        <v>450</v>
      </c>
      <c r="I8" s="18"/>
      <c r="J8">
        <f t="shared" si="0"/>
        <v>3</v>
      </c>
      <c r="K8" s="19"/>
      <c r="L8" s="53"/>
    </row>
    <row r="9" spans="1:15">
      <c r="A9" s="9">
        <v>7</v>
      </c>
      <c r="B9" s="11" t="s">
        <v>36</v>
      </c>
      <c r="C9" s="12" t="s">
        <v>5</v>
      </c>
      <c r="D9" s="12" t="s">
        <v>47</v>
      </c>
      <c r="E9" s="13">
        <f>F9+G9</f>
        <v>859</v>
      </c>
      <c r="F9" s="37">
        <v>428</v>
      </c>
      <c r="G9" s="40">
        <v>431</v>
      </c>
      <c r="H9" s="37"/>
      <c r="I9" s="18"/>
      <c r="J9">
        <f t="shared" si="0"/>
        <v>2</v>
      </c>
      <c r="K9" s="19"/>
    </row>
    <row r="10" spans="1:15">
      <c r="A10" s="9">
        <v>8</v>
      </c>
      <c r="B10" s="11" t="s">
        <v>58</v>
      </c>
      <c r="C10" s="12" t="s">
        <v>5</v>
      </c>
      <c r="D10" s="12" t="s">
        <v>8</v>
      </c>
      <c r="E10" s="13">
        <f>G10+I10</f>
        <v>809</v>
      </c>
      <c r="F10" s="37">
        <v>374</v>
      </c>
      <c r="G10" s="38">
        <v>393</v>
      </c>
      <c r="H10" s="37"/>
      <c r="I10" s="18">
        <v>416</v>
      </c>
      <c r="J10">
        <f t="shared" si="0"/>
        <v>3</v>
      </c>
      <c r="K10" s="19"/>
      <c r="L10" t="s">
        <v>62</v>
      </c>
    </row>
    <row r="11" spans="1:15">
      <c r="A11" s="9">
        <v>9</v>
      </c>
      <c r="B11" s="11" t="s">
        <v>40</v>
      </c>
      <c r="C11" s="12" t="s">
        <v>49</v>
      </c>
      <c r="D11" s="12" t="s">
        <v>9</v>
      </c>
      <c r="E11" s="13">
        <f>F11+G11</f>
        <v>778</v>
      </c>
      <c r="F11" s="37">
        <v>357</v>
      </c>
      <c r="G11" s="38">
        <v>421</v>
      </c>
      <c r="H11" s="37"/>
      <c r="I11" s="18"/>
      <c r="J11">
        <f t="shared" si="0"/>
        <v>2</v>
      </c>
      <c r="K11" s="19"/>
    </row>
    <row r="12" spans="1:15">
      <c r="A12" s="9">
        <v>10</v>
      </c>
      <c r="B12" s="11" t="s">
        <v>55</v>
      </c>
      <c r="C12" s="12" t="s">
        <v>5</v>
      </c>
      <c r="D12" s="12" t="s">
        <v>6</v>
      </c>
      <c r="E12" s="13">
        <f>G12+I12</f>
        <v>766</v>
      </c>
      <c r="F12" s="37"/>
      <c r="G12" s="38">
        <v>357</v>
      </c>
      <c r="H12" s="39">
        <v>289</v>
      </c>
      <c r="I12" s="18">
        <v>409</v>
      </c>
      <c r="J12">
        <f t="shared" si="0"/>
        <v>3</v>
      </c>
      <c r="K12" s="19"/>
      <c r="L12" t="s">
        <v>62</v>
      </c>
    </row>
    <row r="13" spans="1:15">
      <c r="A13" s="9">
        <v>11</v>
      </c>
      <c r="B13" s="11" t="s">
        <v>53</v>
      </c>
      <c r="C13" s="12" t="s">
        <v>56</v>
      </c>
      <c r="D13" s="12" t="s">
        <v>8</v>
      </c>
      <c r="E13" s="13">
        <f>H13+I13</f>
        <v>746</v>
      </c>
      <c r="F13" s="18"/>
      <c r="G13" s="39"/>
      <c r="H13" s="18">
        <v>390</v>
      </c>
      <c r="I13" s="18">
        <v>356</v>
      </c>
      <c r="J13">
        <f t="shared" si="0"/>
        <v>2</v>
      </c>
      <c r="K13" s="19"/>
    </row>
    <row r="14" spans="1:15">
      <c r="A14" s="9">
        <v>12</v>
      </c>
      <c r="B14" s="11" t="s">
        <v>41</v>
      </c>
      <c r="C14" s="12" t="s">
        <v>5</v>
      </c>
      <c r="D14" s="12" t="s">
        <v>6</v>
      </c>
      <c r="E14" s="13">
        <f>H14+I14</f>
        <v>743</v>
      </c>
      <c r="F14" s="37">
        <v>276</v>
      </c>
      <c r="G14" s="37"/>
      <c r="H14" s="39">
        <v>381</v>
      </c>
      <c r="I14" s="18">
        <v>362</v>
      </c>
      <c r="J14">
        <f t="shared" si="0"/>
        <v>3</v>
      </c>
      <c r="K14" s="19"/>
      <c r="L14" t="s">
        <v>62</v>
      </c>
    </row>
    <row r="15" spans="1:15">
      <c r="A15" s="9">
        <v>13</v>
      </c>
      <c r="B15" s="11" t="s">
        <v>22</v>
      </c>
      <c r="C15" s="12" t="s">
        <v>5</v>
      </c>
      <c r="D15" s="12" t="s">
        <v>9</v>
      </c>
      <c r="E15" s="13">
        <f>G15+I15</f>
        <v>608</v>
      </c>
      <c r="F15" s="37"/>
      <c r="G15" s="38">
        <v>298</v>
      </c>
      <c r="H15" s="37"/>
      <c r="I15" s="18">
        <v>310</v>
      </c>
      <c r="J15">
        <f t="shared" si="0"/>
        <v>2</v>
      </c>
    </row>
    <row r="16" spans="1:15">
      <c r="A16" s="9">
        <v>14</v>
      </c>
      <c r="B16" s="11" t="s">
        <v>57</v>
      </c>
      <c r="C16" s="12" t="s">
        <v>5</v>
      </c>
      <c r="D16" s="12" t="s">
        <v>6</v>
      </c>
      <c r="E16" s="13">
        <f>G16+I16</f>
        <v>593</v>
      </c>
      <c r="F16" s="18"/>
      <c r="G16" s="38">
        <v>252</v>
      </c>
      <c r="H16" s="18"/>
      <c r="I16" s="18">
        <v>341</v>
      </c>
      <c r="J16">
        <f t="shared" si="0"/>
        <v>2</v>
      </c>
    </row>
    <row r="17" spans="1:10">
      <c r="A17" s="9">
        <v>15</v>
      </c>
      <c r="B17" s="11" t="s">
        <v>42</v>
      </c>
      <c r="C17" s="12" t="s">
        <v>43</v>
      </c>
      <c r="D17" s="12" t="s">
        <v>8</v>
      </c>
      <c r="E17" s="13">
        <f>F17+I17</f>
        <v>466</v>
      </c>
      <c r="F17" s="37">
        <v>215</v>
      </c>
      <c r="G17" s="37"/>
      <c r="H17" s="37"/>
      <c r="I17" s="18">
        <v>251</v>
      </c>
      <c r="J17">
        <f t="shared" si="0"/>
        <v>2</v>
      </c>
    </row>
    <row r="18" spans="1:10">
      <c r="A18" s="9">
        <v>16</v>
      </c>
      <c r="B18" s="24" t="s">
        <v>33</v>
      </c>
      <c r="C18" s="25" t="s">
        <v>5</v>
      </c>
      <c r="D18" s="25" t="s">
        <v>9</v>
      </c>
      <c r="E18" s="13">
        <f>SUM(F18:I18)</f>
        <v>458</v>
      </c>
      <c r="F18" s="37">
        <v>195</v>
      </c>
      <c r="G18" s="38">
        <v>263</v>
      </c>
      <c r="H18" s="37"/>
      <c r="I18" s="18"/>
      <c r="J18">
        <f t="shared" si="0"/>
        <v>2</v>
      </c>
    </row>
    <row r="19" spans="1:10">
      <c r="A19" s="9">
        <v>17</v>
      </c>
      <c r="B19" s="11" t="s">
        <v>51</v>
      </c>
      <c r="C19" s="12" t="s">
        <v>5</v>
      </c>
      <c r="D19" s="12" t="s">
        <v>9</v>
      </c>
      <c r="E19" s="13">
        <f>G19+H19</f>
        <v>427</v>
      </c>
      <c r="F19" s="18"/>
      <c r="G19" s="38">
        <v>125</v>
      </c>
      <c r="H19" s="39">
        <v>302</v>
      </c>
      <c r="I19" s="18"/>
      <c r="J19">
        <f t="shared" si="0"/>
        <v>2</v>
      </c>
    </row>
    <row r="20" spans="1:10">
      <c r="A20" s="9">
        <v>17</v>
      </c>
      <c r="B20" s="11" t="s">
        <v>59</v>
      </c>
      <c r="C20" s="12" t="s">
        <v>60</v>
      </c>
      <c r="D20" s="12" t="s">
        <v>6</v>
      </c>
      <c r="E20" s="13">
        <f>I20</f>
        <v>427</v>
      </c>
      <c r="F20" s="18"/>
      <c r="G20" s="39"/>
      <c r="H20" s="18"/>
      <c r="I20" s="18">
        <v>427</v>
      </c>
      <c r="J20">
        <f t="shared" si="0"/>
        <v>1</v>
      </c>
    </row>
    <row r="21" spans="1:10">
      <c r="A21" s="9">
        <v>19</v>
      </c>
      <c r="B21" s="11" t="s">
        <v>48</v>
      </c>
      <c r="C21" s="12" t="s">
        <v>49</v>
      </c>
      <c r="D21" s="12" t="s">
        <v>9</v>
      </c>
      <c r="E21" s="13">
        <f>G21</f>
        <v>414</v>
      </c>
      <c r="F21" s="41"/>
      <c r="G21" s="38">
        <v>414</v>
      </c>
      <c r="H21" s="37"/>
      <c r="I21" s="18"/>
      <c r="J21">
        <f t="shared" si="0"/>
        <v>1</v>
      </c>
    </row>
    <row r="22" spans="1:10">
      <c r="A22" s="9">
        <v>20</v>
      </c>
      <c r="B22" s="11" t="s">
        <v>52</v>
      </c>
      <c r="C22" s="12" t="s">
        <v>5</v>
      </c>
      <c r="D22" s="12" t="s">
        <v>6</v>
      </c>
      <c r="E22" s="13">
        <f>H22</f>
        <v>398</v>
      </c>
      <c r="F22" s="18"/>
      <c r="G22" s="39"/>
      <c r="H22" s="18">
        <v>398</v>
      </c>
      <c r="I22" s="18"/>
      <c r="J22">
        <f t="shared" si="0"/>
        <v>1</v>
      </c>
    </row>
    <row r="23" spans="1:10">
      <c r="A23" s="9">
        <v>21</v>
      </c>
      <c r="B23" s="11" t="s">
        <v>39</v>
      </c>
      <c r="C23" s="12" t="s">
        <v>5</v>
      </c>
      <c r="D23" s="12" t="s">
        <v>9</v>
      </c>
      <c r="E23" s="13">
        <f>SUM(F23:I23)</f>
        <v>222</v>
      </c>
      <c r="F23" s="37">
        <v>222</v>
      </c>
      <c r="G23" s="37"/>
      <c r="H23" s="37"/>
      <c r="I23" s="18"/>
      <c r="J23">
        <f t="shared" si="0"/>
        <v>1</v>
      </c>
    </row>
    <row r="24" spans="1:10">
      <c r="A24" s="9">
        <v>22</v>
      </c>
      <c r="B24" s="11" t="s">
        <v>61</v>
      </c>
      <c r="C24" s="12" t="s">
        <v>5</v>
      </c>
      <c r="D24" s="12" t="s">
        <v>6</v>
      </c>
      <c r="E24" s="13">
        <f>I24</f>
        <v>209</v>
      </c>
      <c r="F24" s="18"/>
      <c r="G24" s="39"/>
      <c r="H24" s="18"/>
      <c r="I24" s="18">
        <v>209</v>
      </c>
      <c r="J24">
        <f t="shared" si="0"/>
        <v>1</v>
      </c>
    </row>
    <row r="25" spans="1:10">
      <c r="A25" s="9">
        <v>23</v>
      </c>
      <c r="B25" s="11" t="s">
        <v>50</v>
      </c>
      <c r="C25" s="12" t="s">
        <v>49</v>
      </c>
      <c r="D25" s="12" t="s">
        <v>9</v>
      </c>
      <c r="E25" s="13">
        <f>G25</f>
        <v>200</v>
      </c>
      <c r="F25" s="18"/>
      <c r="G25" s="38">
        <v>200</v>
      </c>
      <c r="H25" s="18"/>
      <c r="I25" s="18"/>
      <c r="J25">
        <f t="shared" si="0"/>
        <v>1</v>
      </c>
    </row>
    <row r="26" spans="1:10">
      <c r="A26" s="9">
        <v>24</v>
      </c>
      <c r="B26" s="11" t="s">
        <v>44</v>
      </c>
      <c r="C26" s="12" t="s">
        <v>5</v>
      </c>
      <c r="D26" s="12" t="s">
        <v>12</v>
      </c>
      <c r="E26" s="13">
        <f>SUM(F26:I26)</f>
        <v>160</v>
      </c>
      <c r="F26" s="37">
        <v>160</v>
      </c>
      <c r="G26" s="37"/>
      <c r="H26" s="37"/>
      <c r="I26" s="18"/>
      <c r="J26">
        <f t="shared" si="0"/>
        <v>1</v>
      </c>
    </row>
    <row r="27" spans="1:10">
      <c r="A27" s="9">
        <v>25</v>
      </c>
      <c r="B27" s="11" t="s">
        <v>46</v>
      </c>
      <c r="C27" s="12" t="s">
        <v>5</v>
      </c>
      <c r="D27" s="12" t="s">
        <v>9</v>
      </c>
      <c r="E27" s="13">
        <f>SUM(F27:I27)</f>
        <v>154</v>
      </c>
      <c r="F27" s="37">
        <v>154</v>
      </c>
      <c r="G27" s="37"/>
      <c r="H27" s="37"/>
      <c r="I27" s="18"/>
      <c r="J27">
        <f t="shared" si="0"/>
        <v>1</v>
      </c>
    </row>
    <row r="28" spans="1:10">
      <c r="A28" s="9">
        <v>26</v>
      </c>
      <c r="B28" s="11" t="s">
        <v>37</v>
      </c>
      <c r="C28" s="12" t="s">
        <v>5</v>
      </c>
      <c r="D28" s="12" t="s">
        <v>6</v>
      </c>
      <c r="E28" s="13">
        <f>F28</f>
        <v>154</v>
      </c>
      <c r="F28" s="37">
        <v>154</v>
      </c>
      <c r="G28" s="37"/>
      <c r="H28" s="37"/>
      <c r="I28" s="18"/>
      <c r="J28">
        <f t="shared" si="0"/>
        <v>1</v>
      </c>
    </row>
    <row r="29" spans="1:10">
      <c r="A29" s="9">
        <v>27</v>
      </c>
      <c r="B29" s="11" t="s">
        <v>45</v>
      </c>
      <c r="C29" s="12" t="s">
        <v>5</v>
      </c>
      <c r="D29" s="12" t="s">
        <v>8</v>
      </c>
      <c r="E29" s="13">
        <f t="shared" ref="E29" si="1">SUM(F29:I29)</f>
        <v>78</v>
      </c>
      <c r="F29" s="37">
        <v>78</v>
      </c>
      <c r="G29" s="37"/>
      <c r="H29" s="37"/>
      <c r="I29" s="18"/>
      <c r="J29">
        <f t="shared" si="0"/>
        <v>1</v>
      </c>
    </row>
    <row r="30" spans="1:10">
      <c r="A30" s="9">
        <v>28</v>
      </c>
      <c r="B30" s="11" t="s">
        <v>54</v>
      </c>
      <c r="C30" s="12" t="s">
        <v>5</v>
      </c>
      <c r="D30" s="12"/>
      <c r="E30" s="13">
        <f>H30</f>
        <v>17</v>
      </c>
      <c r="F30" s="18"/>
      <c r="G30" s="39"/>
      <c r="H30" s="18">
        <v>17</v>
      </c>
      <c r="I30" s="18"/>
      <c r="J30">
        <f t="shared" si="0"/>
        <v>1</v>
      </c>
    </row>
    <row r="38" spans="6:9">
      <c r="F38" s="2"/>
      <c r="G38" s="2"/>
      <c r="H38" s="2"/>
      <c r="I38" s="2"/>
    </row>
    <row r="39" spans="6:9">
      <c r="F39" s="2"/>
      <c r="G39" s="2"/>
      <c r="H39" s="2"/>
      <c r="I39" s="2"/>
    </row>
    <row r="40" spans="6:9">
      <c r="F40" s="2"/>
      <c r="G40" s="2"/>
      <c r="H40" s="2"/>
      <c r="I40" s="2"/>
    </row>
    <row r="41" spans="6:9">
      <c r="F41" s="2"/>
      <c r="G41" s="2"/>
      <c r="H41" s="2"/>
      <c r="I41" s="2"/>
    </row>
    <row r="42" spans="6:9">
      <c r="F42" s="2"/>
      <c r="G42" s="2"/>
      <c r="H42" s="2"/>
      <c r="I42" s="2"/>
    </row>
    <row r="43" spans="6:9">
      <c r="F43" s="2"/>
      <c r="G43" s="2"/>
      <c r="H43" s="2"/>
      <c r="I43" s="2"/>
    </row>
    <row r="44" spans="6:9">
      <c r="F44" s="2"/>
      <c r="G44" s="2"/>
      <c r="H44" s="2"/>
      <c r="I44" s="2"/>
    </row>
    <row r="45" spans="6:9">
      <c r="F45" s="2"/>
      <c r="G45" s="2"/>
      <c r="H45" s="2"/>
      <c r="I45" s="2"/>
    </row>
    <row r="46" spans="6:9">
      <c r="F46" s="2"/>
      <c r="G46" s="2"/>
      <c r="H46" s="2"/>
      <c r="I46" s="2"/>
    </row>
    <row r="47" spans="6:9">
      <c r="F47" s="2"/>
      <c r="G47" s="2"/>
      <c r="H47" s="2"/>
      <c r="I47" s="2"/>
    </row>
    <row r="48" spans="6:9">
      <c r="F48" s="2"/>
      <c r="G48" s="2"/>
      <c r="H48" s="2"/>
      <c r="I48" s="2"/>
    </row>
    <row r="49" spans="6:9">
      <c r="F49" s="2"/>
      <c r="G49" s="2"/>
      <c r="H49" s="2"/>
      <c r="I49" s="2"/>
    </row>
    <row r="50" spans="6:9">
      <c r="F50" s="2"/>
      <c r="G50" s="2"/>
      <c r="H50" s="2"/>
      <c r="I50" s="2"/>
    </row>
    <row r="51" spans="6:9">
      <c r="F51" s="2"/>
      <c r="G51" s="2"/>
      <c r="H51" s="2"/>
      <c r="I51" s="2"/>
    </row>
    <row r="52" spans="6:9">
      <c r="F52" s="2"/>
      <c r="G52" s="2"/>
      <c r="H52" s="2"/>
      <c r="I52" s="2"/>
    </row>
    <row r="53" spans="6:9">
      <c r="F53" s="2"/>
      <c r="G53" s="2"/>
      <c r="H53" s="2"/>
      <c r="I53" s="2"/>
    </row>
    <row r="54" spans="6:9">
      <c r="F54" s="2"/>
      <c r="G54" s="2"/>
      <c r="H54" s="2"/>
      <c r="I54" s="2"/>
    </row>
    <row r="55" spans="6:9">
      <c r="F55" s="2"/>
      <c r="G55" s="2"/>
      <c r="H55" s="2"/>
      <c r="I55" s="2"/>
    </row>
    <row r="56" spans="6:9">
      <c r="F56" s="2"/>
      <c r="G56" s="2"/>
      <c r="H56" s="2"/>
      <c r="I56" s="2"/>
    </row>
    <row r="57" spans="6:9">
      <c r="F57" s="2"/>
      <c r="G57" s="2"/>
      <c r="H57" s="2"/>
      <c r="I57" s="2"/>
    </row>
    <row r="58" spans="6:9">
      <c r="F58" s="2"/>
      <c r="G58" s="2"/>
      <c r="H58" s="2"/>
      <c r="I58" s="2"/>
    </row>
    <row r="59" spans="6:9">
      <c r="F59" s="2"/>
      <c r="G59" s="2"/>
      <c r="H59" s="2"/>
      <c r="I59" s="2"/>
    </row>
    <row r="60" spans="6:9">
      <c r="F60" s="2"/>
      <c r="G60" s="2"/>
      <c r="H60" s="2"/>
      <c r="I60" s="2"/>
    </row>
    <row r="61" spans="6:9">
      <c r="F61" s="2"/>
      <c r="G61" s="2"/>
      <c r="H61" s="2"/>
      <c r="I61" s="2"/>
    </row>
  </sheetData>
  <mergeCells count="10">
    <mergeCell ref="J1:M1"/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3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6" t="s">
        <v>0</v>
      </c>
      <c r="B1" s="46" t="s">
        <v>1</v>
      </c>
      <c r="C1" s="46" t="s">
        <v>2</v>
      </c>
      <c r="D1" s="47" t="s">
        <v>3</v>
      </c>
      <c r="E1" s="52" t="s">
        <v>4</v>
      </c>
      <c r="F1" s="45">
        <v>1</v>
      </c>
      <c r="G1" s="45">
        <v>2</v>
      </c>
      <c r="H1" s="45">
        <v>3</v>
      </c>
      <c r="I1" s="45">
        <v>4</v>
      </c>
      <c r="J1" s="45">
        <v>5</v>
      </c>
      <c r="K1" s="45">
        <v>6</v>
      </c>
      <c r="L1" s="45">
        <v>7</v>
      </c>
      <c r="M1" s="45">
        <v>8</v>
      </c>
      <c r="N1" s="45">
        <v>9</v>
      </c>
      <c r="O1" s="45">
        <v>10</v>
      </c>
      <c r="P1" s="45">
        <v>11</v>
      </c>
      <c r="Q1" s="45">
        <v>12</v>
      </c>
      <c r="R1" s="45">
        <v>13</v>
      </c>
      <c r="S1" s="51"/>
      <c r="T1" s="51"/>
      <c r="U1" s="51"/>
      <c r="V1" s="51"/>
      <c r="W1" s="51"/>
      <c r="X1" s="22" t="s">
        <v>34</v>
      </c>
      <c r="Y1" s="22" t="s">
        <v>35</v>
      </c>
      <c r="Z1" s="44" t="s">
        <v>24</v>
      </c>
      <c r="AA1" s="44"/>
      <c r="AB1" s="44"/>
      <c r="AC1" s="44"/>
      <c r="AD1" s="20" t="s">
        <v>27</v>
      </c>
      <c r="AE1" s="42">
        <v>650</v>
      </c>
    </row>
    <row r="2" spans="1:31">
      <c r="A2" s="46"/>
      <c r="B2" s="46"/>
      <c r="C2" s="46"/>
      <c r="D2" s="48"/>
      <c r="E2" s="52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3">
        <v>0</v>
      </c>
      <c r="T2" s="43">
        <v>1</v>
      </c>
      <c r="U2" s="35">
        <v>2</v>
      </c>
      <c r="V2" s="36">
        <v>3</v>
      </c>
      <c r="W2" s="36">
        <v>4</v>
      </c>
      <c r="Z2" t="s">
        <v>25</v>
      </c>
      <c r="AA2" s="7" t="s">
        <v>31</v>
      </c>
      <c r="AB2" t="s">
        <v>23</v>
      </c>
      <c r="AC2" s="7" t="s">
        <v>31</v>
      </c>
      <c r="AD2" t="s">
        <v>26</v>
      </c>
      <c r="AE2" s="7" t="s">
        <v>31</v>
      </c>
    </row>
    <row r="3" spans="1:31">
      <c r="A3" s="9">
        <v>1</v>
      </c>
      <c r="B3" s="15" t="s">
        <v>30</v>
      </c>
      <c r="C3" s="10" t="s">
        <v>5</v>
      </c>
      <c r="D3" s="16" t="s">
        <v>6</v>
      </c>
      <c r="E3" s="13">
        <f t="shared" ref="E3:E16" si="0">SUM(F3:R3)</f>
        <v>591</v>
      </c>
      <c r="F3" s="17">
        <v>45</v>
      </c>
      <c r="G3" s="17">
        <v>49</v>
      </c>
      <c r="H3" s="17">
        <v>46</v>
      </c>
      <c r="I3" s="17">
        <v>49</v>
      </c>
      <c r="J3" s="17">
        <v>43</v>
      </c>
      <c r="K3" s="17">
        <v>45</v>
      </c>
      <c r="L3" s="17">
        <v>48</v>
      </c>
      <c r="M3" s="17">
        <v>46</v>
      </c>
      <c r="N3" s="17">
        <v>43</v>
      </c>
      <c r="O3" s="17">
        <v>42</v>
      </c>
      <c r="P3" s="17">
        <v>41</v>
      </c>
      <c r="Q3" s="17">
        <v>47</v>
      </c>
      <c r="R3" s="17">
        <f>SUM(S3:W3)</f>
        <v>47</v>
      </c>
      <c r="S3" s="17">
        <v>9</v>
      </c>
      <c r="T3" s="17">
        <v>9</v>
      </c>
      <c r="U3" s="17">
        <v>10</v>
      </c>
      <c r="V3" s="17">
        <v>10</v>
      </c>
      <c r="W3" s="17">
        <v>9</v>
      </c>
      <c r="X3" s="29">
        <f t="shared" ref="X3:X16" si="1">E3/13</f>
        <v>45.46153846153846</v>
      </c>
      <c r="Y3" s="29">
        <f t="shared" ref="Y3:Y16" si="2">X3/5</f>
        <v>9.092307692307692</v>
      </c>
      <c r="AD3">
        <f t="shared" ref="AD3:AD7" si="3">E3-$AE$1</f>
        <v>-59</v>
      </c>
      <c r="AE3" s="19">
        <f t="shared" ref="AE3:AE7" si="4">E3/$AE$1</f>
        <v>0.90923076923076918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473</v>
      </c>
      <c r="F4" s="18">
        <v>48</v>
      </c>
      <c r="G4" s="18">
        <v>43</v>
      </c>
      <c r="H4" s="18">
        <v>42</v>
      </c>
      <c r="I4" s="18">
        <v>38</v>
      </c>
      <c r="J4" s="14">
        <v>39</v>
      </c>
      <c r="K4" s="14">
        <v>31</v>
      </c>
      <c r="L4" s="14">
        <v>32</v>
      </c>
      <c r="M4" s="14">
        <v>40</v>
      </c>
      <c r="N4" s="14">
        <v>34</v>
      </c>
      <c r="O4" s="14">
        <v>27</v>
      </c>
      <c r="P4" s="14">
        <v>31</v>
      </c>
      <c r="Q4" s="14">
        <v>30</v>
      </c>
      <c r="R4" s="14">
        <f t="shared" ref="R4:R16" si="5">SUM(S4:W4)</f>
        <v>38</v>
      </c>
      <c r="S4" s="14">
        <v>9</v>
      </c>
      <c r="T4" s="14">
        <v>8</v>
      </c>
      <c r="U4" s="14">
        <v>3</v>
      </c>
      <c r="V4" s="14">
        <v>9</v>
      </c>
      <c r="W4" s="14">
        <v>9</v>
      </c>
      <c r="X4" s="29">
        <f t="shared" si="1"/>
        <v>36.384615384615387</v>
      </c>
      <c r="Y4" s="29">
        <f t="shared" si="2"/>
        <v>7.2769230769230777</v>
      </c>
      <c r="Z4">
        <f>E3-E4</f>
        <v>118</v>
      </c>
      <c r="AA4" s="19">
        <f t="shared" ref="AA4:AA7" si="6">E4/E3</f>
        <v>0.80033840947546531</v>
      </c>
      <c r="AB4">
        <f t="shared" ref="AB4:AB7" si="7">E4-E$3</f>
        <v>-118</v>
      </c>
      <c r="AC4" s="19">
        <f t="shared" ref="AC4:AC7" si="8">E4/E$3</f>
        <v>0.80033840947546531</v>
      </c>
      <c r="AD4">
        <f t="shared" si="3"/>
        <v>-177</v>
      </c>
      <c r="AE4" s="19">
        <f t="shared" si="4"/>
        <v>0.72769230769230764</v>
      </c>
    </row>
    <row r="5" spans="1:31">
      <c r="A5" s="9">
        <v>3</v>
      </c>
      <c r="B5" s="11" t="s">
        <v>28</v>
      </c>
      <c r="C5" s="10" t="s">
        <v>5</v>
      </c>
      <c r="D5" s="16" t="s">
        <v>9</v>
      </c>
      <c r="E5" s="13">
        <f t="shared" si="0"/>
        <v>465</v>
      </c>
      <c r="F5" s="17">
        <v>35</v>
      </c>
      <c r="G5" s="17">
        <v>37</v>
      </c>
      <c r="H5" s="17">
        <v>35</v>
      </c>
      <c r="I5" s="17">
        <v>40</v>
      </c>
      <c r="J5" s="17">
        <v>39</v>
      </c>
      <c r="K5" s="17">
        <v>29</v>
      </c>
      <c r="L5" s="17">
        <v>35</v>
      </c>
      <c r="M5" s="17">
        <v>34</v>
      </c>
      <c r="N5" s="17">
        <v>35</v>
      </c>
      <c r="O5" s="17">
        <v>31</v>
      </c>
      <c r="P5" s="17">
        <v>38</v>
      </c>
      <c r="Q5" s="17">
        <v>33</v>
      </c>
      <c r="R5" s="17">
        <f t="shared" si="5"/>
        <v>44</v>
      </c>
      <c r="S5" s="17">
        <v>9</v>
      </c>
      <c r="T5" s="17">
        <v>8</v>
      </c>
      <c r="U5" s="17">
        <v>8</v>
      </c>
      <c r="V5" s="17">
        <v>10</v>
      </c>
      <c r="W5" s="17">
        <v>9</v>
      </c>
      <c r="X5" s="29">
        <f t="shared" si="1"/>
        <v>35.769230769230766</v>
      </c>
      <c r="Y5" s="29">
        <f t="shared" si="2"/>
        <v>7.1538461538461533</v>
      </c>
      <c r="Z5">
        <f t="shared" ref="Z5:Z10" si="9">E4-E5</f>
        <v>8</v>
      </c>
      <c r="AA5" s="19">
        <f t="shared" si="6"/>
        <v>0.9830866807610994</v>
      </c>
      <c r="AB5">
        <f t="shared" si="7"/>
        <v>-126</v>
      </c>
      <c r="AC5" s="19">
        <f t="shared" si="8"/>
        <v>0.78680203045685282</v>
      </c>
      <c r="AD5">
        <f t="shared" si="3"/>
        <v>-185</v>
      </c>
      <c r="AE5" s="19">
        <f t="shared" si="4"/>
        <v>0.7153846153846154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463</v>
      </c>
      <c r="F6" s="14">
        <v>40</v>
      </c>
      <c r="G6" s="14">
        <v>38</v>
      </c>
      <c r="H6" s="14">
        <v>40</v>
      </c>
      <c r="I6" s="14">
        <v>40</v>
      </c>
      <c r="J6" s="14">
        <v>32</v>
      </c>
      <c r="K6" s="14">
        <v>39</v>
      </c>
      <c r="L6" s="14">
        <v>36</v>
      </c>
      <c r="M6" s="14">
        <v>40</v>
      </c>
      <c r="N6" s="14">
        <v>35</v>
      </c>
      <c r="O6" s="14">
        <v>31</v>
      </c>
      <c r="P6" s="14">
        <v>31</v>
      </c>
      <c r="Q6" s="14">
        <v>20</v>
      </c>
      <c r="R6" s="14">
        <f t="shared" si="5"/>
        <v>41</v>
      </c>
      <c r="S6" s="14">
        <v>7</v>
      </c>
      <c r="T6" s="14">
        <v>8</v>
      </c>
      <c r="U6" s="14">
        <v>8</v>
      </c>
      <c r="V6" s="14">
        <v>9</v>
      </c>
      <c r="W6" s="14">
        <v>9</v>
      </c>
      <c r="X6" s="29">
        <f t="shared" si="1"/>
        <v>35.615384615384613</v>
      </c>
      <c r="Y6" s="29">
        <f t="shared" si="2"/>
        <v>7.1230769230769226</v>
      </c>
      <c r="Z6">
        <f t="shared" si="9"/>
        <v>2</v>
      </c>
      <c r="AA6" s="19">
        <f t="shared" si="6"/>
        <v>0.99569892473118282</v>
      </c>
      <c r="AB6">
        <f t="shared" si="7"/>
        <v>-128</v>
      </c>
      <c r="AC6" s="19">
        <f t="shared" si="8"/>
        <v>0.78341793570219964</v>
      </c>
      <c r="AD6">
        <f t="shared" si="3"/>
        <v>-187</v>
      </c>
      <c r="AE6" s="19">
        <f t="shared" si="4"/>
        <v>0.71230769230769231</v>
      </c>
    </row>
    <row r="7" spans="1:31">
      <c r="A7" s="9">
        <v>5</v>
      </c>
      <c r="B7" s="11" t="s">
        <v>29</v>
      </c>
      <c r="C7" s="12" t="s">
        <v>5</v>
      </c>
      <c r="D7" s="12" t="s">
        <v>47</v>
      </c>
      <c r="E7" s="13">
        <f t="shared" si="0"/>
        <v>451</v>
      </c>
      <c r="F7" s="17">
        <v>40</v>
      </c>
      <c r="G7" s="17">
        <v>37</v>
      </c>
      <c r="H7" s="17">
        <v>39</v>
      </c>
      <c r="I7" s="17">
        <v>36</v>
      </c>
      <c r="J7" s="17">
        <v>33</v>
      </c>
      <c r="K7" s="17">
        <v>41</v>
      </c>
      <c r="L7" s="17">
        <v>40</v>
      </c>
      <c r="M7" s="17">
        <v>21</v>
      </c>
      <c r="N7" s="17">
        <v>28</v>
      </c>
      <c r="O7" s="17">
        <v>37</v>
      </c>
      <c r="P7" s="17">
        <v>29</v>
      </c>
      <c r="Q7" s="17">
        <v>27</v>
      </c>
      <c r="R7" s="17">
        <f t="shared" si="5"/>
        <v>43</v>
      </c>
      <c r="S7" s="17">
        <v>9</v>
      </c>
      <c r="T7" s="17">
        <v>8</v>
      </c>
      <c r="U7" s="17">
        <v>9</v>
      </c>
      <c r="V7" s="17">
        <v>8</v>
      </c>
      <c r="W7" s="17">
        <v>9</v>
      </c>
      <c r="X7" s="29">
        <f t="shared" si="1"/>
        <v>34.692307692307693</v>
      </c>
      <c r="Y7" s="29">
        <f t="shared" si="2"/>
        <v>6.9384615384615387</v>
      </c>
      <c r="Z7">
        <f t="shared" si="9"/>
        <v>12</v>
      </c>
      <c r="AA7" s="19">
        <f t="shared" si="6"/>
        <v>0.97408207343412523</v>
      </c>
      <c r="AB7">
        <f t="shared" si="7"/>
        <v>-140</v>
      </c>
      <c r="AC7" s="19">
        <f t="shared" si="8"/>
        <v>0.76311336717428091</v>
      </c>
      <c r="AD7">
        <f t="shared" si="3"/>
        <v>-199</v>
      </c>
      <c r="AE7" s="19">
        <f t="shared" si="4"/>
        <v>0.69384615384615389</v>
      </c>
    </row>
    <row r="8" spans="1:31">
      <c r="A8" s="9">
        <v>6</v>
      </c>
      <c r="B8" s="11" t="s">
        <v>59</v>
      </c>
      <c r="C8" s="12" t="s">
        <v>60</v>
      </c>
      <c r="D8" s="12" t="s">
        <v>6</v>
      </c>
      <c r="E8" s="13">
        <f t="shared" si="0"/>
        <v>427</v>
      </c>
      <c r="F8" s="18">
        <v>32</v>
      </c>
      <c r="G8" s="18">
        <v>39</v>
      </c>
      <c r="H8" s="18">
        <v>42</v>
      </c>
      <c r="I8" s="18">
        <v>36</v>
      </c>
      <c r="J8" s="18">
        <v>36</v>
      </c>
      <c r="K8" s="18">
        <v>36</v>
      </c>
      <c r="L8" s="18">
        <v>32</v>
      </c>
      <c r="M8" s="18">
        <v>34</v>
      </c>
      <c r="N8" s="18">
        <v>32</v>
      </c>
      <c r="O8" s="18">
        <v>22</v>
      </c>
      <c r="P8" s="18">
        <v>21</v>
      </c>
      <c r="Q8" s="18">
        <v>29</v>
      </c>
      <c r="R8" s="18">
        <f t="shared" si="5"/>
        <v>36</v>
      </c>
      <c r="S8" s="18">
        <v>6</v>
      </c>
      <c r="T8" s="18">
        <v>9</v>
      </c>
      <c r="U8" s="18">
        <v>5</v>
      </c>
      <c r="V8" s="18">
        <v>10</v>
      </c>
      <c r="W8" s="18">
        <v>6</v>
      </c>
      <c r="X8" s="29">
        <f t="shared" si="1"/>
        <v>32.846153846153847</v>
      </c>
      <c r="Y8" s="29">
        <f t="shared" si="2"/>
        <v>6.569230769230769</v>
      </c>
      <c r="Z8">
        <f t="shared" si="9"/>
        <v>24</v>
      </c>
      <c r="AA8" s="19">
        <f>E8/E7</f>
        <v>0.94678492239467849</v>
      </c>
      <c r="AB8">
        <f>E8-E$3</f>
        <v>-164</v>
      </c>
      <c r="AC8" s="19">
        <f>E8/E$3</f>
        <v>0.72250423011844334</v>
      </c>
      <c r="AD8">
        <f>E8-$AE$1</f>
        <v>-223</v>
      </c>
      <c r="AE8" s="19">
        <f>E8/$AE$1</f>
        <v>0.65692307692307694</v>
      </c>
    </row>
    <row r="9" spans="1:31">
      <c r="A9" s="9">
        <v>7</v>
      </c>
      <c r="B9" s="11" t="s">
        <v>58</v>
      </c>
      <c r="C9" s="12" t="s">
        <v>5</v>
      </c>
      <c r="D9" s="12" t="s">
        <v>8</v>
      </c>
      <c r="E9" s="13">
        <f t="shared" si="0"/>
        <v>416</v>
      </c>
      <c r="F9" s="17">
        <v>37</v>
      </c>
      <c r="G9" s="17">
        <v>34</v>
      </c>
      <c r="H9" s="17">
        <v>35</v>
      </c>
      <c r="I9" s="17">
        <v>43</v>
      </c>
      <c r="J9" s="17">
        <v>34</v>
      </c>
      <c r="K9" s="17">
        <v>29</v>
      </c>
      <c r="L9" s="17">
        <v>37</v>
      </c>
      <c r="M9" s="17">
        <v>33</v>
      </c>
      <c r="N9" s="17">
        <v>26</v>
      </c>
      <c r="O9" s="17">
        <v>26</v>
      </c>
      <c r="P9" s="17">
        <v>21</v>
      </c>
      <c r="Q9" s="17">
        <v>30</v>
      </c>
      <c r="R9" s="17">
        <f t="shared" si="5"/>
        <v>31</v>
      </c>
      <c r="S9" s="17">
        <v>5</v>
      </c>
      <c r="T9" s="17">
        <v>4</v>
      </c>
      <c r="U9" s="17">
        <v>5</v>
      </c>
      <c r="V9" s="17">
        <v>9</v>
      </c>
      <c r="W9" s="17">
        <v>8</v>
      </c>
      <c r="X9" s="29">
        <f t="shared" si="1"/>
        <v>32</v>
      </c>
      <c r="Y9" s="29">
        <f t="shared" si="2"/>
        <v>6.4</v>
      </c>
      <c r="Z9">
        <f t="shared" si="9"/>
        <v>11</v>
      </c>
      <c r="AA9" s="19">
        <f t="shared" ref="AA9:AA10" si="10">E9/E8</f>
        <v>0.97423887587822011</v>
      </c>
      <c r="AB9">
        <f t="shared" ref="AB9:AB10" si="11">E9-E$3</f>
        <v>-175</v>
      </c>
      <c r="AC9" s="19">
        <f t="shared" ref="AC9:AC10" si="12">E9/E$3</f>
        <v>0.70389170896785114</v>
      </c>
      <c r="AD9">
        <f t="shared" ref="AD9:AD10" si="13">E9-$AE$1</f>
        <v>-234</v>
      </c>
      <c r="AE9" s="19">
        <f t="shared" ref="AE9:AE10" si="14">E9/$AE$1</f>
        <v>0.64</v>
      </c>
    </row>
    <row r="10" spans="1:31">
      <c r="A10" s="9">
        <v>8</v>
      </c>
      <c r="B10" s="11" t="s">
        <v>55</v>
      </c>
      <c r="C10" s="12" t="s">
        <v>5</v>
      </c>
      <c r="D10" s="12" t="s">
        <v>6</v>
      </c>
      <c r="E10" s="13">
        <f t="shared" si="0"/>
        <v>409</v>
      </c>
      <c r="F10" s="18">
        <v>40</v>
      </c>
      <c r="G10" s="18">
        <v>36</v>
      </c>
      <c r="H10" s="18">
        <v>29</v>
      </c>
      <c r="I10" s="18">
        <v>39</v>
      </c>
      <c r="J10" s="14">
        <v>32</v>
      </c>
      <c r="K10" s="14">
        <v>37</v>
      </c>
      <c r="L10" s="14">
        <v>27</v>
      </c>
      <c r="M10" s="14">
        <v>19</v>
      </c>
      <c r="N10" s="14">
        <v>34</v>
      </c>
      <c r="O10" s="14">
        <v>23</v>
      </c>
      <c r="P10" s="14">
        <v>27</v>
      </c>
      <c r="Q10" s="14">
        <v>25</v>
      </c>
      <c r="R10" s="14">
        <f t="shared" si="5"/>
        <v>41</v>
      </c>
      <c r="S10" s="14">
        <v>9</v>
      </c>
      <c r="T10" s="14">
        <v>10</v>
      </c>
      <c r="U10" s="14">
        <v>8</v>
      </c>
      <c r="V10" s="14">
        <v>5</v>
      </c>
      <c r="W10" s="14">
        <v>9</v>
      </c>
      <c r="X10" s="29">
        <f t="shared" si="1"/>
        <v>31.46153846153846</v>
      </c>
      <c r="Y10" s="29">
        <f t="shared" si="2"/>
        <v>6.2923076923076922</v>
      </c>
      <c r="Z10">
        <f t="shared" si="9"/>
        <v>7</v>
      </c>
      <c r="AA10" s="19">
        <f t="shared" si="10"/>
        <v>0.98317307692307687</v>
      </c>
      <c r="AB10">
        <f t="shared" si="11"/>
        <v>-182</v>
      </c>
      <c r="AC10" s="19">
        <f t="shared" si="12"/>
        <v>0.69204737732656518</v>
      </c>
      <c r="AD10">
        <f t="shared" si="13"/>
        <v>-241</v>
      </c>
      <c r="AE10" s="19">
        <f t="shared" si="14"/>
        <v>0.62923076923076926</v>
      </c>
    </row>
    <row r="11" spans="1:31">
      <c r="A11" s="9">
        <v>9</v>
      </c>
      <c r="B11" s="11" t="s">
        <v>41</v>
      </c>
      <c r="C11" s="12" t="s">
        <v>5</v>
      </c>
      <c r="D11" s="12" t="s">
        <v>6</v>
      </c>
      <c r="E11" s="13">
        <f t="shared" si="0"/>
        <v>362</v>
      </c>
      <c r="F11" s="17">
        <v>36</v>
      </c>
      <c r="G11" s="17">
        <v>27</v>
      </c>
      <c r="H11" s="17">
        <v>35</v>
      </c>
      <c r="I11" s="17">
        <v>33</v>
      </c>
      <c r="J11" s="17">
        <v>29</v>
      </c>
      <c r="K11" s="17">
        <v>21</v>
      </c>
      <c r="L11" s="17">
        <v>36</v>
      </c>
      <c r="M11" s="17">
        <v>27</v>
      </c>
      <c r="N11" s="17">
        <v>32</v>
      </c>
      <c r="O11" s="17">
        <v>31</v>
      </c>
      <c r="P11" s="17">
        <v>16</v>
      </c>
      <c r="Q11" s="17">
        <v>26</v>
      </c>
      <c r="R11" s="17">
        <f t="shared" si="5"/>
        <v>13</v>
      </c>
      <c r="S11" s="17">
        <v>9</v>
      </c>
      <c r="T11" s="17">
        <v>2</v>
      </c>
      <c r="U11" s="17">
        <v>2</v>
      </c>
      <c r="V11" s="17"/>
      <c r="W11" s="17"/>
      <c r="X11" s="29">
        <f t="shared" si="1"/>
        <v>27.846153846153847</v>
      </c>
      <c r="Y11" s="29">
        <f t="shared" si="2"/>
        <v>5.569230769230769</v>
      </c>
      <c r="Z11">
        <f>E10-E11</f>
        <v>47</v>
      </c>
      <c r="AA11" s="19">
        <f>E11/E10</f>
        <v>0.88508557457212711</v>
      </c>
      <c r="AB11">
        <f>E11-E$3</f>
        <v>-229</v>
      </c>
      <c r="AC11" s="19">
        <f>E11/E$3</f>
        <v>0.61252115059221657</v>
      </c>
      <c r="AD11">
        <f>E11-$AE$1</f>
        <v>-288</v>
      </c>
      <c r="AE11" s="19">
        <f>E11/$AE$1</f>
        <v>0.55692307692307697</v>
      </c>
    </row>
    <row r="12" spans="1:31">
      <c r="A12" s="9">
        <v>10</v>
      </c>
      <c r="B12" s="11" t="s">
        <v>53</v>
      </c>
      <c r="C12" s="12" t="s">
        <v>56</v>
      </c>
      <c r="D12" s="12" t="s">
        <v>8</v>
      </c>
      <c r="E12" s="13">
        <f t="shared" si="0"/>
        <v>356</v>
      </c>
      <c r="F12" s="18">
        <v>36</v>
      </c>
      <c r="G12" s="18">
        <v>27</v>
      </c>
      <c r="H12" s="18">
        <v>42</v>
      </c>
      <c r="I12" s="18">
        <v>28</v>
      </c>
      <c r="J12" s="14">
        <v>25</v>
      </c>
      <c r="K12" s="14">
        <v>31</v>
      </c>
      <c r="L12" s="14">
        <v>22</v>
      </c>
      <c r="M12" s="14">
        <v>31</v>
      </c>
      <c r="N12" s="14">
        <v>7</v>
      </c>
      <c r="O12" s="14">
        <v>27</v>
      </c>
      <c r="P12" s="14">
        <v>20</v>
      </c>
      <c r="Q12" s="14">
        <v>25</v>
      </c>
      <c r="R12" s="14">
        <f t="shared" si="5"/>
        <v>35</v>
      </c>
      <c r="S12" s="14">
        <v>6</v>
      </c>
      <c r="T12" s="14">
        <v>7</v>
      </c>
      <c r="U12" s="14">
        <v>5</v>
      </c>
      <c r="V12" s="14">
        <v>8</v>
      </c>
      <c r="W12" s="14">
        <v>9</v>
      </c>
      <c r="X12" s="29">
        <f t="shared" si="1"/>
        <v>27.384615384615383</v>
      </c>
      <c r="Y12" s="29">
        <f t="shared" si="2"/>
        <v>5.476923076923077</v>
      </c>
      <c r="Z12">
        <f>E11-E12</f>
        <v>6</v>
      </c>
      <c r="AA12" s="19">
        <f>E12/E11</f>
        <v>0.98342541436464093</v>
      </c>
      <c r="AB12">
        <f>E12-E$3</f>
        <v>-235</v>
      </c>
      <c r="AC12" s="19">
        <f>E12/E$3</f>
        <v>0.60236886632825715</v>
      </c>
      <c r="AD12">
        <f>E12-$AE$1</f>
        <v>-294</v>
      </c>
      <c r="AE12" s="19">
        <f>E12/$AE$1</f>
        <v>0.5476923076923077</v>
      </c>
    </row>
    <row r="13" spans="1:31">
      <c r="A13" s="9">
        <v>11</v>
      </c>
      <c r="B13" s="11" t="s">
        <v>57</v>
      </c>
      <c r="C13" s="12" t="s">
        <v>5</v>
      </c>
      <c r="D13" s="12" t="s">
        <v>6</v>
      </c>
      <c r="E13" s="13">
        <f t="shared" si="0"/>
        <v>341</v>
      </c>
      <c r="F13" s="17">
        <v>35</v>
      </c>
      <c r="G13" s="17">
        <v>30</v>
      </c>
      <c r="H13" s="17">
        <v>23</v>
      </c>
      <c r="I13" s="17">
        <v>32</v>
      </c>
      <c r="J13" s="17">
        <v>26</v>
      </c>
      <c r="K13" s="17">
        <v>27</v>
      </c>
      <c r="L13" s="17">
        <v>19</v>
      </c>
      <c r="M13" s="17">
        <v>26</v>
      </c>
      <c r="N13" s="17">
        <v>13</v>
      </c>
      <c r="O13" s="17">
        <v>27</v>
      </c>
      <c r="P13" s="17">
        <v>26</v>
      </c>
      <c r="Q13" s="17">
        <v>22</v>
      </c>
      <c r="R13" s="17">
        <f t="shared" si="5"/>
        <v>35</v>
      </c>
      <c r="S13" s="17">
        <v>3</v>
      </c>
      <c r="T13" s="17">
        <v>8</v>
      </c>
      <c r="U13" s="17">
        <v>8</v>
      </c>
      <c r="V13" s="17">
        <v>6</v>
      </c>
      <c r="W13" s="17">
        <v>10</v>
      </c>
      <c r="X13" s="29">
        <f t="shared" si="1"/>
        <v>26.23076923076923</v>
      </c>
      <c r="Y13" s="29">
        <f t="shared" si="2"/>
        <v>5.2461538461538462</v>
      </c>
      <c r="Z13">
        <f>E12-E13</f>
        <v>15</v>
      </c>
      <c r="AA13" s="19">
        <f>E13/E12</f>
        <v>0.9578651685393258</v>
      </c>
      <c r="AB13">
        <f>E13-E$3</f>
        <v>-250</v>
      </c>
      <c r="AC13" s="19">
        <f>E13/E$3</f>
        <v>0.5769881556683587</v>
      </c>
      <c r="AD13">
        <f>E13-$AE$1</f>
        <v>-309</v>
      </c>
      <c r="AE13" s="19">
        <f>E13/$AE$1</f>
        <v>0.52461538461538459</v>
      </c>
    </row>
    <row r="14" spans="1:31">
      <c r="A14" s="9">
        <v>12</v>
      </c>
      <c r="B14" s="11" t="s">
        <v>22</v>
      </c>
      <c r="C14" s="12" t="s">
        <v>5</v>
      </c>
      <c r="D14" s="12" t="s">
        <v>12</v>
      </c>
      <c r="E14" s="13">
        <f t="shared" si="0"/>
        <v>310</v>
      </c>
      <c r="F14" s="14">
        <v>36</v>
      </c>
      <c r="G14" s="14">
        <v>34</v>
      </c>
      <c r="H14" s="14">
        <v>17</v>
      </c>
      <c r="I14" s="14">
        <v>29</v>
      </c>
      <c r="J14" s="14">
        <v>26</v>
      </c>
      <c r="K14" s="14">
        <v>23</v>
      </c>
      <c r="L14" s="14">
        <v>25</v>
      </c>
      <c r="M14" s="14">
        <v>14</v>
      </c>
      <c r="N14" s="14">
        <v>26</v>
      </c>
      <c r="O14" s="14">
        <v>21</v>
      </c>
      <c r="P14" s="14">
        <v>21</v>
      </c>
      <c r="Q14" s="14">
        <v>1</v>
      </c>
      <c r="R14" s="14">
        <f t="shared" si="5"/>
        <v>37</v>
      </c>
      <c r="S14" s="14">
        <v>5</v>
      </c>
      <c r="T14" s="14">
        <v>8</v>
      </c>
      <c r="U14" s="14">
        <v>7</v>
      </c>
      <c r="V14" s="14">
        <v>8</v>
      </c>
      <c r="W14" s="14">
        <v>9</v>
      </c>
      <c r="X14" s="29">
        <f t="shared" si="1"/>
        <v>23.846153846153847</v>
      </c>
      <c r="Y14" s="29">
        <f t="shared" si="2"/>
        <v>4.7692307692307692</v>
      </c>
      <c r="Z14">
        <f t="shared" ref="Z14:Z16" si="15">E13-E14</f>
        <v>31</v>
      </c>
      <c r="AA14" s="19">
        <f t="shared" ref="AA14:AA16" si="16">E14/E13</f>
        <v>0.90909090909090906</v>
      </c>
      <c r="AB14">
        <f t="shared" ref="AB14:AB16" si="17">E14-E$3</f>
        <v>-281</v>
      </c>
      <c r="AC14" s="19">
        <f t="shared" ref="AC14:AC16" si="18">E14/E$3</f>
        <v>0.52453468697123518</v>
      </c>
      <c r="AD14">
        <f t="shared" ref="AD14:AD16" si="19">E14-$AE$1</f>
        <v>-340</v>
      </c>
      <c r="AE14" s="19">
        <f t="shared" ref="AE14:AE16" si="20">E14/$AE$1</f>
        <v>0.47692307692307695</v>
      </c>
    </row>
    <row r="15" spans="1:31">
      <c r="A15" s="9">
        <v>13</v>
      </c>
      <c r="B15" s="24" t="s">
        <v>42</v>
      </c>
      <c r="C15" s="25" t="s">
        <v>43</v>
      </c>
      <c r="D15" s="25" t="s">
        <v>8</v>
      </c>
      <c r="E15" s="13">
        <f t="shared" si="0"/>
        <v>251</v>
      </c>
      <c r="F15" s="17">
        <v>26</v>
      </c>
      <c r="G15" s="17">
        <v>35</v>
      </c>
      <c r="H15" s="17">
        <v>19</v>
      </c>
      <c r="I15" s="17">
        <v>14</v>
      </c>
      <c r="J15" s="17">
        <v>21</v>
      </c>
      <c r="K15" s="17">
        <v>14</v>
      </c>
      <c r="L15" s="17">
        <v>7</v>
      </c>
      <c r="M15" s="17">
        <v>14</v>
      </c>
      <c r="N15" s="17">
        <v>16</v>
      </c>
      <c r="O15" s="17">
        <v>5</v>
      </c>
      <c r="P15" s="17">
        <v>34</v>
      </c>
      <c r="Q15" s="17">
        <v>14</v>
      </c>
      <c r="R15" s="17">
        <f t="shared" si="5"/>
        <v>32</v>
      </c>
      <c r="S15" s="17">
        <v>6</v>
      </c>
      <c r="T15" s="17">
        <v>6</v>
      </c>
      <c r="U15" s="17">
        <v>5</v>
      </c>
      <c r="V15" s="17">
        <v>5</v>
      </c>
      <c r="W15" s="17">
        <v>10</v>
      </c>
      <c r="X15" s="29">
        <f t="shared" si="1"/>
        <v>19.307692307692307</v>
      </c>
      <c r="Y15" s="29">
        <f t="shared" si="2"/>
        <v>3.8615384615384611</v>
      </c>
      <c r="Z15">
        <f t="shared" si="15"/>
        <v>59</v>
      </c>
      <c r="AA15" s="19">
        <f t="shared" si="16"/>
        <v>0.80967741935483872</v>
      </c>
      <c r="AB15">
        <f t="shared" si="17"/>
        <v>-340</v>
      </c>
      <c r="AC15" s="19">
        <f t="shared" si="18"/>
        <v>0.42470389170896783</v>
      </c>
      <c r="AD15">
        <f t="shared" si="19"/>
        <v>-399</v>
      </c>
      <c r="AE15" s="19">
        <f t="shared" si="20"/>
        <v>0.38615384615384618</v>
      </c>
    </row>
    <row r="16" spans="1:31">
      <c r="A16" s="9">
        <v>14</v>
      </c>
      <c r="B16" s="11" t="s">
        <v>61</v>
      </c>
      <c r="C16" s="12" t="s">
        <v>5</v>
      </c>
      <c r="D16" s="12" t="s">
        <v>6</v>
      </c>
      <c r="E16" s="13">
        <f t="shared" si="0"/>
        <v>209</v>
      </c>
      <c r="F16" s="14">
        <v>12</v>
      </c>
      <c r="G16" s="14">
        <v>15</v>
      </c>
      <c r="H16" s="14">
        <v>32</v>
      </c>
      <c r="I16" s="14">
        <v>15</v>
      </c>
      <c r="J16" s="14">
        <v>33</v>
      </c>
      <c r="K16" s="14">
        <v>24</v>
      </c>
      <c r="L16" s="14">
        <v>19</v>
      </c>
      <c r="M16" s="14">
        <v>16</v>
      </c>
      <c r="N16" s="14">
        <v>13</v>
      </c>
      <c r="O16" s="14">
        <v>6</v>
      </c>
      <c r="P16" s="14">
        <v>9</v>
      </c>
      <c r="Q16" s="14">
        <v>15</v>
      </c>
      <c r="R16" s="14">
        <f t="shared" si="5"/>
        <v>0</v>
      </c>
      <c r="S16" s="14">
        <v>0</v>
      </c>
      <c r="T16" s="14"/>
      <c r="U16" s="14"/>
      <c r="V16" s="14"/>
      <c r="W16" s="14"/>
      <c r="X16" s="29">
        <f t="shared" si="1"/>
        <v>16.076923076923077</v>
      </c>
      <c r="Y16" s="29">
        <f t="shared" si="2"/>
        <v>3.2153846153846155</v>
      </c>
      <c r="Z16">
        <f t="shared" si="15"/>
        <v>42</v>
      </c>
      <c r="AA16" s="19">
        <f t="shared" si="16"/>
        <v>0.83266932270916338</v>
      </c>
      <c r="AB16">
        <f t="shared" si="17"/>
        <v>-382</v>
      </c>
      <c r="AC16" s="19">
        <f t="shared" si="18"/>
        <v>0.3536379018612521</v>
      </c>
      <c r="AD16">
        <f t="shared" si="19"/>
        <v>-441</v>
      </c>
      <c r="AE16" s="19">
        <f t="shared" si="20"/>
        <v>0.32153846153846155</v>
      </c>
    </row>
    <row r="17" spans="1:25">
      <c r="A17" s="21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</row>
    <row r="18" spans="1:25">
      <c r="B18" s="4" t="s">
        <v>11</v>
      </c>
      <c r="D18" s="2"/>
      <c r="E18" s="2"/>
      <c r="F18" s="2"/>
      <c r="G18" s="2"/>
      <c r="H18" s="2"/>
      <c r="I18" s="2"/>
      <c r="J18" s="3"/>
      <c r="K18" s="3"/>
      <c r="L18" s="3"/>
    </row>
    <row r="19" spans="1:25">
      <c r="A19" s="5" t="s">
        <v>12</v>
      </c>
      <c r="B19" s="4" t="s">
        <v>13</v>
      </c>
      <c r="D19" s="2"/>
      <c r="F19" s="2"/>
      <c r="G19" s="2"/>
      <c r="H19" s="2"/>
      <c r="I19" s="2"/>
      <c r="J19" s="3"/>
      <c r="K19" s="3"/>
      <c r="L19" s="3"/>
    </row>
    <row r="20" spans="1:25">
      <c r="A20" s="5" t="s">
        <v>9</v>
      </c>
      <c r="B20" s="4" t="s">
        <v>14</v>
      </c>
      <c r="D20" s="2"/>
      <c r="F20" s="2">
        <v>1</v>
      </c>
      <c r="G20" s="2">
        <v>2</v>
      </c>
      <c r="H20" s="2">
        <v>3</v>
      </c>
      <c r="I20" s="2">
        <v>4</v>
      </c>
      <c r="J20" s="2">
        <v>5</v>
      </c>
      <c r="K20" s="2">
        <v>6</v>
      </c>
      <c r="L20" s="2">
        <v>7</v>
      </c>
      <c r="M20" s="2">
        <v>8</v>
      </c>
      <c r="N20" s="2">
        <v>9</v>
      </c>
      <c r="O20" s="2">
        <v>10</v>
      </c>
      <c r="P20" s="2">
        <v>11</v>
      </c>
      <c r="Q20" s="2">
        <v>12</v>
      </c>
      <c r="R20" s="2">
        <v>13</v>
      </c>
    </row>
    <row r="21" spans="1:25">
      <c r="A21" s="5" t="s">
        <v>8</v>
      </c>
      <c r="B21" s="6" t="s">
        <v>15</v>
      </c>
      <c r="D21" s="2"/>
      <c r="F21" s="2">
        <f>SUM($F3:F3)</f>
        <v>45</v>
      </c>
      <c r="G21" s="2">
        <f>SUM($F3:G3)</f>
        <v>94</v>
      </c>
      <c r="H21" s="2">
        <f>SUM($F3:H3)</f>
        <v>140</v>
      </c>
      <c r="I21" s="2">
        <f>SUM($F3:I3)</f>
        <v>189</v>
      </c>
      <c r="J21" s="2">
        <f>SUM($F3:J3)</f>
        <v>232</v>
      </c>
      <c r="K21" s="2">
        <f>SUM($F3:K3)</f>
        <v>277</v>
      </c>
      <c r="L21" s="2">
        <f>SUM($F3:L3)</f>
        <v>325</v>
      </c>
      <c r="M21" s="2">
        <f>SUM($F3:M3)</f>
        <v>371</v>
      </c>
      <c r="N21" s="2">
        <f>SUM($F3:N3)</f>
        <v>414</v>
      </c>
      <c r="O21" s="2">
        <f>SUM($F3:O3)</f>
        <v>456</v>
      </c>
      <c r="P21" s="2">
        <f>SUM($F3:P3)</f>
        <v>497</v>
      </c>
      <c r="Q21" s="2">
        <f>SUM($F3:Q3)</f>
        <v>544</v>
      </c>
      <c r="R21" s="2">
        <f>SUM($F3:R3)</f>
        <v>591</v>
      </c>
    </row>
    <row r="22" spans="1:25">
      <c r="A22" s="5" t="s">
        <v>6</v>
      </c>
      <c r="B22" s="4" t="s">
        <v>16</v>
      </c>
      <c r="D22" s="2"/>
      <c r="F22" s="2">
        <f>SUM($F4:F4)</f>
        <v>48</v>
      </c>
      <c r="G22" s="2">
        <f>SUM($F4:G4)</f>
        <v>91</v>
      </c>
      <c r="H22" s="2">
        <f>SUM($F4:H4)</f>
        <v>133</v>
      </c>
      <c r="I22" s="2">
        <f>SUM($F4:I4)</f>
        <v>171</v>
      </c>
      <c r="J22" s="2">
        <f>SUM($F4:J4)</f>
        <v>210</v>
      </c>
      <c r="K22" s="2">
        <f>SUM($F4:K4)</f>
        <v>241</v>
      </c>
      <c r="L22" s="2">
        <f>SUM($F4:L4)</f>
        <v>273</v>
      </c>
      <c r="M22" s="2">
        <f>SUM($F4:M4)</f>
        <v>313</v>
      </c>
      <c r="N22" s="2">
        <f>SUM($F4:N4)</f>
        <v>347</v>
      </c>
      <c r="O22" s="2">
        <f>SUM($F4:O4)</f>
        <v>374</v>
      </c>
      <c r="P22" s="2">
        <f>SUM($F4:P4)</f>
        <v>405</v>
      </c>
      <c r="Q22" s="2">
        <f>SUM($F4:Q4)</f>
        <v>435</v>
      </c>
      <c r="R22" s="2">
        <f>SUM($F4:R4)</f>
        <v>473</v>
      </c>
    </row>
    <row r="23" spans="1:25">
      <c r="A23" s="5" t="s">
        <v>17</v>
      </c>
      <c r="B23" s="4" t="s">
        <v>18</v>
      </c>
      <c r="D23" s="2"/>
      <c r="F23" s="2">
        <f>SUM($F5:F5)</f>
        <v>35</v>
      </c>
      <c r="G23" s="2">
        <f>SUM($F5:G5)</f>
        <v>72</v>
      </c>
      <c r="H23" s="2">
        <f>SUM($F5:H5)</f>
        <v>107</v>
      </c>
      <c r="I23" s="2">
        <f>SUM($F5:I5)</f>
        <v>147</v>
      </c>
      <c r="J23" s="2">
        <f>SUM($F5:J5)</f>
        <v>186</v>
      </c>
      <c r="K23" s="2">
        <f>SUM($F5:K5)</f>
        <v>215</v>
      </c>
      <c r="L23" s="2">
        <f>SUM($F5:L5)</f>
        <v>250</v>
      </c>
      <c r="M23" s="2">
        <f>SUM($F5:M5)</f>
        <v>284</v>
      </c>
      <c r="N23" s="2">
        <f>SUM($F5:N5)</f>
        <v>319</v>
      </c>
      <c r="O23" s="2">
        <f>SUM($F5:O5)</f>
        <v>350</v>
      </c>
      <c r="P23" s="2">
        <f>SUM($F5:P5)</f>
        <v>388</v>
      </c>
      <c r="Q23" s="2">
        <f>SUM($F5:Q5)</f>
        <v>421</v>
      </c>
      <c r="R23" s="2">
        <f>SUM($F5:R5)</f>
        <v>465</v>
      </c>
    </row>
    <row r="24" spans="1:25">
      <c r="A24" s="5" t="s">
        <v>19</v>
      </c>
      <c r="B24" s="6" t="s">
        <v>20</v>
      </c>
      <c r="D24" s="2"/>
      <c r="F24" s="2">
        <f>SUM($F6:F6)</f>
        <v>40</v>
      </c>
      <c r="G24" s="2">
        <f>SUM($F6:G6)</f>
        <v>78</v>
      </c>
      <c r="H24" s="2">
        <f>SUM($F6:H6)</f>
        <v>118</v>
      </c>
      <c r="I24" s="2">
        <f>SUM($F6:I6)</f>
        <v>158</v>
      </c>
      <c r="J24" s="2">
        <f>SUM($F6:J6)</f>
        <v>190</v>
      </c>
      <c r="K24" s="2">
        <f>SUM($F6:K6)</f>
        <v>229</v>
      </c>
      <c r="L24" s="2">
        <f>SUM($F6:L6)</f>
        <v>265</v>
      </c>
      <c r="M24" s="2">
        <f>SUM($F6:M6)</f>
        <v>305</v>
      </c>
      <c r="N24" s="2">
        <f>SUM($F6:N6)</f>
        <v>340</v>
      </c>
      <c r="O24" s="2">
        <f>SUM($F6:O6)</f>
        <v>371</v>
      </c>
      <c r="P24" s="2">
        <f>SUM($F6:P6)</f>
        <v>402</v>
      </c>
      <c r="Q24" s="2">
        <f>SUM($F6:Q6)</f>
        <v>422</v>
      </c>
      <c r="R24" s="2">
        <f>SUM($F6:R6)</f>
        <v>463</v>
      </c>
    </row>
    <row r="25" spans="1:25">
      <c r="A25" s="7"/>
      <c r="D25" s="2"/>
      <c r="F25" s="2">
        <f>SUM($F7:F7)</f>
        <v>40</v>
      </c>
      <c r="G25" s="2">
        <f>SUM($F7:G7)</f>
        <v>77</v>
      </c>
      <c r="H25" s="2">
        <f>SUM($F7:H7)</f>
        <v>116</v>
      </c>
      <c r="I25" s="2">
        <f>SUM($F7:I7)</f>
        <v>152</v>
      </c>
      <c r="J25" s="2">
        <f>SUM($F7:J7)</f>
        <v>185</v>
      </c>
      <c r="K25" s="2">
        <f>SUM($F7:K7)</f>
        <v>226</v>
      </c>
      <c r="L25" s="2">
        <f>SUM($F7:L7)</f>
        <v>266</v>
      </c>
      <c r="M25" s="2">
        <f>SUM($F7:M7)</f>
        <v>287</v>
      </c>
      <c r="N25" s="2">
        <f>SUM($F7:N7)</f>
        <v>315</v>
      </c>
      <c r="O25" s="2">
        <f>SUM($F7:O7)</f>
        <v>352</v>
      </c>
      <c r="P25" s="2">
        <f>SUM($F7:P7)</f>
        <v>381</v>
      </c>
      <c r="Q25" s="2">
        <f>SUM($F7:Q7)</f>
        <v>408</v>
      </c>
      <c r="R25" s="2">
        <f>SUM($F7:R7)</f>
        <v>451</v>
      </c>
    </row>
    <row r="26" spans="1:25">
      <c r="A26" s="7"/>
      <c r="B26" s="4" t="s">
        <v>21</v>
      </c>
      <c r="D26" s="2"/>
      <c r="F26" s="2">
        <f>SUM($F8:F8)</f>
        <v>32</v>
      </c>
      <c r="G26" s="2">
        <f>SUM($F8:G8)</f>
        <v>71</v>
      </c>
      <c r="H26" s="2">
        <f>SUM($F8:H8)</f>
        <v>113</v>
      </c>
      <c r="I26" s="2">
        <f>SUM($F8:I8)</f>
        <v>149</v>
      </c>
      <c r="J26" s="2">
        <f>SUM($F8:J8)</f>
        <v>185</v>
      </c>
      <c r="K26" s="2">
        <f>SUM($F8:K8)</f>
        <v>221</v>
      </c>
      <c r="L26" s="2">
        <f>SUM($F8:L8)</f>
        <v>253</v>
      </c>
      <c r="M26" s="2">
        <f>SUM($F8:M8)</f>
        <v>287</v>
      </c>
      <c r="N26" s="2">
        <f>SUM($F8:N8)</f>
        <v>319</v>
      </c>
      <c r="O26" s="2">
        <f>SUM($F8:O8)</f>
        <v>341</v>
      </c>
      <c r="P26" s="2">
        <f>SUM($F8:P8)</f>
        <v>362</v>
      </c>
      <c r="Q26" s="2">
        <f>SUM($F8:Q8)</f>
        <v>391</v>
      </c>
      <c r="R26" s="2">
        <f>SUM($F8:R8)</f>
        <v>427</v>
      </c>
    </row>
    <row r="27" spans="1:25">
      <c r="F27" s="2">
        <f>SUM($F9:F9)</f>
        <v>37</v>
      </c>
      <c r="G27" s="2">
        <f>SUM($F9:G9)</f>
        <v>71</v>
      </c>
      <c r="H27" s="2">
        <f>SUM($F9:H9)</f>
        <v>106</v>
      </c>
      <c r="I27" s="2">
        <f>SUM($F9:I9)</f>
        <v>149</v>
      </c>
      <c r="J27" s="2">
        <f>SUM($F9:J9)</f>
        <v>183</v>
      </c>
      <c r="K27" s="2">
        <f>SUM($F9:K9)</f>
        <v>212</v>
      </c>
      <c r="L27" s="2">
        <f>SUM($F9:L9)</f>
        <v>249</v>
      </c>
      <c r="M27" s="2">
        <f>SUM($F9:M9)</f>
        <v>282</v>
      </c>
      <c r="N27" s="2">
        <f>SUM($F9:N9)</f>
        <v>308</v>
      </c>
      <c r="O27" s="2">
        <f>SUM($F9:O9)</f>
        <v>334</v>
      </c>
      <c r="P27" s="2">
        <f>SUM($F9:P9)</f>
        <v>355</v>
      </c>
      <c r="Q27" s="2">
        <f>SUM($F9:Q9)</f>
        <v>385</v>
      </c>
      <c r="R27" s="2">
        <f>SUM($F9:R9)</f>
        <v>416</v>
      </c>
    </row>
    <row r="28" spans="1:25">
      <c r="F28" s="2">
        <f>SUM($F10:F10)</f>
        <v>40</v>
      </c>
      <c r="G28" s="2">
        <f>SUM($F10:G10)</f>
        <v>76</v>
      </c>
      <c r="H28" s="2">
        <f>SUM($F10:H10)</f>
        <v>105</v>
      </c>
      <c r="I28" s="2">
        <f>SUM($F10:I10)</f>
        <v>144</v>
      </c>
      <c r="J28" s="2">
        <f>SUM($F10:J10)</f>
        <v>176</v>
      </c>
      <c r="K28" s="2">
        <f>SUM($F10:K10)</f>
        <v>213</v>
      </c>
      <c r="L28" s="2">
        <f>SUM($F10:L10)</f>
        <v>240</v>
      </c>
      <c r="M28" s="2">
        <f>SUM($F10:M10)</f>
        <v>259</v>
      </c>
      <c r="N28" s="2">
        <f>SUM($F10:N10)</f>
        <v>293</v>
      </c>
      <c r="O28" s="2">
        <f>SUM($F10:O10)</f>
        <v>316</v>
      </c>
      <c r="P28" s="2">
        <f>SUM($F10:P10)</f>
        <v>343</v>
      </c>
      <c r="Q28" s="2">
        <f>SUM($F10:Q10)</f>
        <v>368</v>
      </c>
      <c r="R28" s="2">
        <f>SUM($F10:R10)</f>
        <v>409</v>
      </c>
    </row>
    <row r="29" spans="1:25">
      <c r="F29" s="2">
        <f>SUM($F11:F11)</f>
        <v>36</v>
      </c>
      <c r="G29" s="2">
        <f>SUM($F11:G11)</f>
        <v>63</v>
      </c>
      <c r="H29" s="2">
        <f>SUM($F11:H11)</f>
        <v>98</v>
      </c>
      <c r="I29" s="2">
        <f>SUM($F11:I11)</f>
        <v>131</v>
      </c>
      <c r="J29" s="2">
        <f>SUM($F11:J11)</f>
        <v>160</v>
      </c>
      <c r="K29" s="2">
        <f>SUM($F11:K11)</f>
        <v>181</v>
      </c>
      <c r="L29" s="2">
        <f>SUM($F11:L11)</f>
        <v>217</v>
      </c>
      <c r="M29" s="2">
        <f>SUM($F11:M11)</f>
        <v>244</v>
      </c>
      <c r="N29" s="2">
        <f>SUM($F11:N11)</f>
        <v>276</v>
      </c>
      <c r="O29" s="2">
        <f>SUM($F11:O11)</f>
        <v>307</v>
      </c>
      <c r="P29" s="2">
        <f>SUM($F11:P11)</f>
        <v>323</v>
      </c>
      <c r="Q29" s="2">
        <f>SUM($F11:Q11)</f>
        <v>349</v>
      </c>
      <c r="R29" s="2">
        <f>SUM($F11:R11)</f>
        <v>362</v>
      </c>
    </row>
    <row r="30" spans="1:25">
      <c r="F30" s="2">
        <f>SUM($F12:F12)</f>
        <v>36</v>
      </c>
      <c r="G30" s="2">
        <f>SUM($F12:G12)</f>
        <v>63</v>
      </c>
      <c r="H30" s="2">
        <f>SUM($F12:H12)</f>
        <v>105</v>
      </c>
      <c r="I30" s="2">
        <f>SUM($F12:I12)</f>
        <v>133</v>
      </c>
      <c r="J30" s="2">
        <f>SUM($F12:J12)</f>
        <v>158</v>
      </c>
      <c r="K30" s="2">
        <f>SUM($F12:K12)</f>
        <v>189</v>
      </c>
      <c r="L30" s="2">
        <f>SUM($F12:L12)</f>
        <v>211</v>
      </c>
      <c r="M30" s="2">
        <f>SUM($F12:M12)</f>
        <v>242</v>
      </c>
      <c r="N30" s="2">
        <f>SUM($F12:N12)</f>
        <v>249</v>
      </c>
      <c r="O30" s="2">
        <f>SUM($F12:O12)</f>
        <v>276</v>
      </c>
      <c r="P30" s="2">
        <f>SUM($F12:P12)</f>
        <v>296</v>
      </c>
      <c r="Q30" s="2">
        <f>SUM($F12:Q12)</f>
        <v>321</v>
      </c>
      <c r="R30" s="2">
        <f>SUM($F12:R12)</f>
        <v>356</v>
      </c>
    </row>
    <row r="31" spans="1:25">
      <c r="F31" s="2">
        <f>SUM($F13:F13)</f>
        <v>35</v>
      </c>
      <c r="G31" s="2">
        <f>SUM($F13:G13)</f>
        <v>65</v>
      </c>
      <c r="H31" s="2">
        <f>SUM($F13:H13)</f>
        <v>88</v>
      </c>
      <c r="I31" s="2">
        <f>SUM($F13:I13)</f>
        <v>120</v>
      </c>
      <c r="J31" s="2">
        <f>SUM($F13:J13)</f>
        <v>146</v>
      </c>
      <c r="K31" s="2">
        <f>SUM($F13:K13)</f>
        <v>173</v>
      </c>
      <c r="L31" s="2">
        <f>SUM($F13:L13)</f>
        <v>192</v>
      </c>
      <c r="M31" s="2">
        <f>SUM($F13:M13)</f>
        <v>218</v>
      </c>
      <c r="N31" s="2">
        <f>SUM($F13:N13)</f>
        <v>231</v>
      </c>
      <c r="O31" s="2">
        <f>SUM($F13:O13)</f>
        <v>258</v>
      </c>
      <c r="P31" s="2">
        <f>SUM($F13:P13)</f>
        <v>284</v>
      </c>
      <c r="Q31" s="2">
        <f>SUM($F13:Q13)</f>
        <v>306</v>
      </c>
      <c r="R31" s="2">
        <f>SUM($F13:R13)</f>
        <v>341</v>
      </c>
    </row>
    <row r="32" spans="1:25">
      <c r="F32" s="2">
        <f>SUM($F14:F14)</f>
        <v>36</v>
      </c>
      <c r="G32" s="2">
        <f>SUM($F14:G14)</f>
        <v>70</v>
      </c>
      <c r="H32" s="2">
        <f>SUM($F14:H14)</f>
        <v>87</v>
      </c>
      <c r="I32" s="2">
        <f>SUM($F14:I14)</f>
        <v>116</v>
      </c>
      <c r="J32" s="2">
        <f>SUM($F14:J14)</f>
        <v>142</v>
      </c>
      <c r="K32" s="2">
        <f>SUM($F14:K14)</f>
        <v>165</v>
      </c>
      <c r="L32" s="2">
        <f>SUM($F14:L14)</f>
        <v>190</v>
      </c>
      <c r="M32" s="2">
        <f>SUM($F14:M14)</f>
        <v>204</v>
      </c>
      <c r="N32" s="2">
        <f>SUM($F14:N14)</f>
        <v>230</v>
      </c>
      <c r="O32" s="2">
        <f>SUM($F14:O14)</f>
        <v>251</v>
      </c>
      <c r="P32" s="2">
        <f>SUM($F14:P14)</f>
        <v>272</v>
      </c>
      <c r="Q32" s="2">
        <f>SUM($F14:Q14)</f>
        <v>273</v>
      </c>
      <c r="R32" s="2">
        <f>SUM($F14:R14)</f>
        <v>310</v>
      </c>
    </row>
    <row r="33" spans="5:18">
      <c r="F33" s="2">
        <f>SUM($F15:F15)</f>
        <v>26</v>
      </c>
      <c r="G33" s="2">
        <f>SUM($F15:G15)</f>
        <v>61</v>
      </c>
      <c r="H33" s="2">
        <f>SUM($F15:H15)</f>
        <v>80</v>
      </c>
      <c r="I33" s="2">
        <f>SUM($F15:I15)</f>
        <v>94</v>
      </c>
      <c r="J33" s="2">
        <f>SUM($F15:J15)</f>
        <v>115</v>
      </c>
      <c r="K33" s="2">
        <f>SUM($F15:K15)</f>
        <v>129</v>
      </c>
      <c r="L33" s="2">
        <f>SUM($F15:L15)</f>
        <v>136</v>
      </c>
      <c r="M33" s="2">
        <f>SUM($F15:M15)</f>
        <v>150</v>
      </c>
      <c r="N33" s="2">
        <f>SUM($F15:N15)</f>
        <v>166</v>
      </c>
      <c r="O33" s="2">
        <f>SUM($F15:O15)</f>
        <v>171</v>
      </c>
      <c r="P33" s="2">
        <f>SUM($F15:P15)</f>
        <v>205</v>
      </c>
      <c r="Q33" s="2">
        <f>SUM($F15:Q15)</f>
        <v>219</v>
      </c>
      <c r="R33" s="2">
        <f>SUM($F15:R15)</f>
        <v>251</v>
      </c>
    </row>
    <row r="34" spans="5:18">
      <c r="F34" s="2">
        <f>SUM($F16:F16)</f>
        <v>12</v>
      </c>
      <c r="G34" s="2">
        <f>SUM($F16:G16)</f>
        <v>27</v>
      </c>
      <c r="H34" s="2">
        <f>SUM($F16:H16)</f>
        <v>59</v>
      </c>
      <c r="I34" s="2">
        <f>SUM($F16:I16)</f>
        <v>74</v>
      </c>
      <c r="J34" s="2">
        <f>SUM($F16:J16)</f>
        <v>107</v>
      </c>
      <c r="K34" s="2">
        <f>SUM($F16:K16)</f>
        <v>131</v>
      </c>
      <c r="L34" s="2">
        <f>SUM($F16:L16)</f>
        <v>150</v>
      </c>
      <c r="M34" s="2">
        <f>SUM($F16:M16)</f>
        <v>166</v>
      </c>
      <c r="N34" s="2">
        <f>SUM($F16:N16)</f>
        <v>179</v>
      </c>
      <c r="O34" s="2">
        <f>SUM($F16:O16)</f>
        <v>185</v>
      </c>
      <c r="P34" s="2">
        <f>SUM($F16:P16)</f>
        <v>194</v>
      </c>
      <c r="Q34" s="2">
        <f>SUM($F16:Q16)</f>
        <v>209</v>
      </c>
      <c r="R34" s="2">
        <f>SUM($F16:R16)</f>
        <v>209</v>
      </c>
    </row>
    <row r="35" spans="5:18">
      <c r="F35" s="2">
        <f>MAX(F21:F31)</f>
        <v>48</v>
      </c>
      <c r="G35" s="2">
        <f t="shared" ref="G35:R35" si="21">MAX(G21:G31)</f>
        <v>94</v>
      </c>
      <c r="H35" s="2">
        <f t="shared" si="21"/>
        <v>140</v>
      </c>
      <c r="I35" s="2">
        <f t="shared" si="21"/>
        <v>189</v>
      </c>
      <c r="J35" s="2">
        <f t="shared" si="21"/>
        <v>232</v>
      </c>
      <c r="K35" s="2">
        <f t="shared" si="21"/>
        <v>277</v>
      </c>
      <c r="L35" s="2">
        <f t="shared" si="21"/>
        <v>325</v>
      </c>
      <c r="M35" s="2">
        <f t="shared" si="21"/>
        <v>371</v>
      </c>
      <c r="N35" s="2">
        <f t="shared" si="21"/>
        <v>414</v>
      </c>
      <c r="O35" s="2">
        <f t="shared" si="21"/>
        <v>456</v>
      </c>
      <c r="P35" s="2">
        <f t="shared" si="21"/>
        <v>497</v>
      </c>
      <c r="Q35" s="2">
        <f t="shared" si="21"/>
        <v>544</v>
      </c>
      <c r="R35" s="2">
        <f t="shared" si="21"/>
        <v>591</v>
      </c>
    </row>
    <row r="36" spans="5:18"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8" spans="5:18"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40" spans="5:18">
      <c r="E40" s="1" t="str">
        <f t="shared" ref="E40:E53" si="22">B3</f>
        <v>Paweł Kikel</v>
      </c>
      <c r="F40" s="8">
        <f t="shared" ref="F40:R40" si="23">F21/F$35</f>
        <v>0.9375</v>
      </c>
      <c r="G40" s="8">
        <f t="shared" si="23"/>
        <v>1</v>
      </c>
      <c r="H40" s="8">
        <f t="shared" si="23"/>
        <v>1</v>
      </c>
      <c r="I40" s="8">
        <f t="shared" si="23"/>
        <v>1</v>
      </c>
      <c r="J40" s="8">
        <f t="shared" si="23"/>
        <v>1</v>
      </c>
      <c r="K40" s="8">
        <f t="shared" si="23"/>
        <v>1</v>
      </c>
      <c r="L40" s="8">
        <f t="shared" si="23"/>
        <v>1</v>
      </c>
      <c r="M40" s="8">
        <f t="shared" si="23"/>
        <v>1</v>
      </c>
      <c r="N40" s="8">
        <f t="shared" si="23"/>
        <v>1</v>
      </c>
      <c r="O40" s="8">
        <f t="shared" si="23"/>
        <v>1</v>
      </c>
      <c r="P40" s="8">
        <f t="shared" si="23"/>
        <v>1</v>
      </c>
      <c r="Q40" s="8">
        <f t="shared" si="23"/>
        <v>1</v>
      </c>
      <c r="R40" s="8">
        <f t="shared" si="23"/>
        <v>1</v>
      </c>
    </row>
    <row r="41" spans="5:18">
      <c r="E41" s="1" t="str">
        <f t="shared" si="22"/>
        <v>Robert "Gata" Piechota</v>
      </c>
      <c r="F41" s="8">
        <f t="shared" ref="F41:R41" si="24">F22/F$35</f>
        <v>1</v>
      </c>
      <c r="G41" s="8">
        <f t="shared" si="24"/>
        <v>0.96808510638297873</v>
      </c>
      <c r="H41" s="8">
        <f t="shared" si="24"/>
        <v>0.95</v>
      </c>
      <c r="I41" s="8">
        <f t="shared" si="24"/>
        <v>0.90476190476190477</v>
      </c>
      <c r="J41" s="8">
        <f t="shared" si="24"/>
        <v>0.90517241379310343</v>
      </c>
      <c r="K41" s="8">
        <f t="shared" si="24"/>
        <v>0.87003610108303253</v>
      </c>
      <c r="L41" s="8">
        <f t="shared" si="24"/>
        <v>0.84</v>
      </c>
      <c r="M41" s="8">
        <f t="shared" si="24"/>
        <v>0.84366576819407013</v>
      </c>
      <c r="N41" s="8">
        <f t="shared" si="24"/>
        <v>0.83816425120772942</v>
      </c>
      <c r="O41" s="8">
        <f t="shared" si="24"/>
        <v>0.82017543859649122</v>
      </c>
      <c r="P41" s="8">
        <f t="shared" si="24"/>
        <v>0.81488933601609659</v>
      </c>
      <c r="Q41" s="8">
        <f t="shared" si="24"/>
        <v>0.79963235294117652</v>
      </c>
      <c r="R41" s="8">
        <f t="shared" si="24"/>
        <v>0.80033840947546531</v>
      </c>
    </row>
    <row r="42" spans="5:18">
      <c r="E42" s="1" t="str">
        <f t="shared" si="22"/>
        <v>Robert "Stanley" Stańczyk</v>
      </c>
      <c r="F42" s="8">
        <f t="shared" ref="F42:R42" si="25">F23/F$35</f>
        <v>0.72916666666666663</v>
      </c>
      <c r="G42" s="8">
        <f t="shared" si="25"/>
        <v>0.76595744680851063</v>
      </c>
      <c r="H42" s="8">
        <f t="shared" si="25"/>
        <v>0.76428571428571423</v>
      </c>
      <c r="I42" s="8">
        <f t="shared" si="25"/>
        <v>0.77777777777777779</v>
      </c>
      <c r="J42" s="8">
        <f t="shared" si="25"/>
        <v>0.80172413793103448</v>
      </c>
      <c r="K42" s="8">
        <f t="shared" si="25"/>
        <v>0.776173285198556</v>
      </c>
      <c r="L42" s="8">
        <f t="shared" si="25"/>
        <v>0.76923076923076927</v>
      </c>
      <c r="M42" s="8">
        <f t="shared" si="25"/>
        <v>0.76549865229110514</v>
      </c>
      <c r="N42" s="8">
        <f t="shared" si="25"/>
        <v>0.77053140096618356</v>
      </c>
      <c r="O42" s="8">
        <f t="shared" si="25"/>
        <v>0.76754385964912286</v>
      </c>
      <c r="P42" s="8">
        <f t="shared" si="25"/>
        <v>0.78068410462776661</v>
      </c>
      <c r="Q42" s="8">
        <f t="shared" si="25"/>
        <v>0.77389705882352944</v>
      </c>
      <c r="R42" s="8">
        <f t="shared" si="25"/>
        <v>0.78680203045685282</v>
      </c>
    </row>
    <row r="43" spans="5:18">
      <c r="E43" s="1" t="str">
        <f t="shared" si="22"/>
        <v>Krzysztof "FAZIK" Brzeziński</v>
      </c>
      <c r="F43" s="8">
        <f t="shared" ref="F43:R43" si="26">F24/F$35</f>
        <v>0.83333333333333337</v>
      </c>
      <c r="G43" s="8">
        <f t="shared" si="26"/>
        <v>0.82978723404255317</v>
      </c>
      <c r="H43" s="8">
        <f t="shared" si="26"/>
        <v>0.84285714285714286</v>
      </c>
      <c r="I43" s="8">
        <f t="shared" si="26"/>
        <v>0.83597883597883593</v>
      </c>
      <c r="J43" s="8">
        <f t="shared" si="26"/>
        <v>0.81896551724137934</v>
      </c>
      <c r="K43" s="8">
        <f t="shared" si="26"/>
        <v>0.8267148014440433</v>
      </c>
      <c r="L43" s="8">
        <f t="shared" si="26"/>
        <v>0.81538461538461537</v>
      </c>
      <c r="M43" s="8">
        <f t="shared" si="26"/>
        <v>0.82210242587601079</v>
      </c>
      <c r="N43" s="8">
        <f t="shared" si="26"/>
        <v>0.82125603864734298</v>
      </c>
      <c r="O43" s="8">
        <f t="shared" si="26"/>
        <v>0.81359649122807021</v>
      </c>
      <c r="P43" s="8">
        <f t="shared" si="26"/>
        <v>0.80885311871227361</v>
      </c>
      <c r="Q43" s="8">
        <f t="shared" si="26"/>
        <v>0.77573529411764708</v>
      </c>
      <c r="R43" s="8">
        <f t="shared" si="26"/>
        <v>0.78341793570219964</v>
      </c>
    </row>
    <row r="44" spans="5:18">
      <c r="E44" s="1" t="str">
        <f t="shared" si="22"/>
        <v>Kostiantyn Fedotov</v>
      </c>
      <c r="F44" s="8">
        <f t="shared" ref="F44:R44" si="27">F25/F$35</f>
        <v>0.83333333333333337</v>
      </c>
      <c r="G44" s="8">
        <f t="shared" si="27"/>
        <v>0.81914893617021278</v>
      </c>
      <c r="H44" s="8">
        <f t="shared" si="27"/>
        <v>0.82857142857142863</v>
      </c>
      <c r="I44" s="8">
        <f t="shared" si="27"/>
        <v>0.80423280423280419</v>
      </c>
      <c r="J44" s="8">
        <f t="shared" si="27"/>
        <v>0.79741379310344829</v>
      </c>
      <c r="K44" s="8">
        <f t="shared" si="27"/>
        <v>0.81588447653429608</v>
      </c>
      <c r="L44" s="8">
        <f t="shared" si="27"/>
        <v>0.81846153846153846</v>
      </c>
      <c r="M44" s="8">
        <f t="shared" si="27"/>
        <v>0.77358490566037741</v>
      </c>
      <c r="N44" s="8">
        <f t="shared" si="27"/>
        <v>0.76086956521739135</v>
      </c>
      <c r="O44" s="8">
        <f t="shared" si="27"/>
        <v>0.77192982456140347</v>
      </c>
      <c r="P44" s="8">
        <f t="shared" si="27"/>
        <v>0.7665995975855131</v>
      </c>
      <c r="Q44" s="8">
        <f t="shared" si="27"/>
        <v>0.75</v>
      </c>
      <c r="R44" s="8">
        <f t="shared" si="27"/>
        <v>0.76311336717428091</v>
      </c>
    </row>
    <row r="45" spans="5:18">
      <c r="E45" s="1" t="str">
        <f t="shared" si="22"/>
        <v>Olaf Heinsch</v>
      </c>
      <c r="F45" s="8">
        <f t="shared" ref="F45:R45" si="28">F26/F$35</f>
        <v>0.66666666666666663</v>
      </c>
      <c r="G45" s="8">
        <f t="shared" si="28"/>
        <v>0.75531914893617025</v>
      </c>
      <c r="H45" s="8">
        <f t="shared" si="28"/>
        <v>0.80714285714285716</v>
      </c>
      <c r="I45" s="8">
        <f t="shared" si="28"/>
        <v>0.78835978835978837</v>
      </c>
      <c r="J45" s="8">
        <f t="shared" si="28"/>
        <v>0.79741379310344829</v>
      </c>
      <c r="K45" s="8">
        <f t="shared" si="28"/>
        <v>0.79783393501805056</v>
      </c>
      <c r="L45" s="8">
        <f t="shared" si="28"/>
        <v>0.77846153846153843</v>
      </c>
      <c r="M45" s="8">
        <f t="shared" si="28"/>
        <v>0.77358490566037741</v>
      </c>
      <c r="N45" s="8">
        <f t="shared" si="28"/>
        <v>0.77053140096618356</v>
      </c>
      <c r="O45" s="8">
        <f t="shared" si="28"/>
        <v>0.7478070175438597</v>
      </c>
      <c r="P45" s="8">
        <f t="shared" si="28"/>
        <v>0.7283702213279678</v>
      </c>
      <c r="Q45" s="8">
        <f t="shared" si="28"/>
        <v>0.71875</v>
      </c>
      <c r="R45" s="8">
        <f t="shared" si="28"/>
        <v>0.72250423011844334</v>
      </c>
    </row>
    <row r="46" spans="5:18">
      <c r="E46" s="1" t="str">
        <f t="shared" si="22"/>
        <v>Jolanta "Fox" Lisowska</v>
      </c>
      <c r="F46" s="8">
        <f t="shared" ref="F46:R46" si="29">F27/F$35</f>
        <v>0.77083333333333337</v>
      </c>
      <c r="G46" s="8">
        <f t="shared" si="29"/>
        <v>0.75531914893617025</v>
      </c>
      <c r="H46" s="8">
        <f t="shared" si="29"/>
        <v>0.75714285714285712</v>
      </c>
      <c r="I46" s="8">
        <f t="shared" si="29"/>
        <v>0.78835978835978837</v>
      </c>
      <c r="J46" s="8">
        <f t="shared" si="29"/>
        <v>0.78879310344827591</v>
      </c>
      <c r="K46" s="8">
        <f t="shared" si="29"/>
        <v>0.76534296028880866</v>
      </c>
      <c r="L46" s="8">
        <f t="shared" si="29"/>
        <v>0.76615384615384619</v>
      </c>
      <c r="M46" s="8">
        <f t="shared" si="29"/>
        <v>0.76010781671159033</v>
      </c>
      <c r="N46" s="8">
        <f t="shared" si="29"/>
        <v>0.7439613526570048</v>
      </c>
      <c r="O46" s="8">
        <f t="shared" si="29"/>
        <v>0.73245614035087714</v>
      </c>
      <c r="P46" s="8">
        <f t="shared" si="29"/>
        <v>0.7142857142857143</v>
      </c>
      <c r="Q46" s="8">
        <f t="shared" si="29"/>
        <v>0.70772058823529416</v>
      </c>
      <c r="R46" s="8">
        <f t="shared" si="29"/>
        <v>0.70389170896785114</v>
      </c>
    </row>
    <row r="47" spans="5:18">
      <c r="E47" s="1" t="str">
        <f t="shared" si="22"/>
        <v>Krzysztof "Madereiro" Piękniewski</v>
      </c>
      <c r="F47" s="8">
        <f t="shared" ref="F47:R47" si="30">F28/F$35</f>
        <v>0.83333333333333337</v>
      </c>
      <c r="G47" s="8">
        <f t="shared" si="30"/>
        <v>0.80851063829787229</v>
      </c>
      <c r="H47" s="8">
        <f t="shared" si="30"/>
        <v>0.75</v>
      </c>
      <c r="I47" s="8">
        <f t="shared" si="30"/>
        <v>0.76190476190476186</v>
      </c>
      <c r="J47" s="8">
        <f t="shared" si="30"/>
        <v>0.75862068965517238</v>
      </c>
      <c r="K47" s="8">
        <f t="shared" si="30"/>
        <v>0.76895306859205781</v>
      </c>
      <c r="L47" s="8">
        <f t="shared" si="30"/>
        <v>0.7384615384615385</v>
      </c>
      <c r="M47" s="8">
        <f t="shared" si="30"/>
        <v>0.69811320754716977</v>
      </c>
      <c r="N47" s="8">
        <f t="shared" si="30"/>
        <v>0.70772946859903385</v>
      </c>
      <c r="O47" s="8">
        <f t="shared" si="30"/>
        <v>0.69298245614035092</v>
      </c>
      <c r="P47" s="8">
        <f t="shared" si="30"/>
        <v>0.6901408450704225</v>
      </c>
      <c r="Q47" s="8">
        <f t="shared" si="30"/>
        <v>0.67647058823529416</v>
      </c>
      <c r="R47" s="8">
        <f t="shared" si="30"/>
        <v>0.69204737732656518</v>
      </c>
    </row>
    <row r="48" spans="5:18">
      <c r="E48" s="1" t="str">
        <f t="shared" si="22"/>
        <v>Bartłomiej Gajewski</v>
      </c>
      <c r="F48" s="8">
        <f t="shared" ref="F48:R48" si="31">F29/F$35</f>
        <v>0.75</v>
      </c>
      <c r="G48" s="8">
        <f t="shared" si="31"/>
        <v>0.67021276595744683</v>
      </c>
      <c r="H48" s="8">
        <f t="shared" si="31"/>
        <v>0.7</v>
      </c>
      <c r="I48" s="8">
        <f t="shared" si="31"/>
        <v>0.69312169312169314</v>
      </c>
      <c r="J48" s="8">
        <f t="shared" si="31"/>
        <v>0.68965517241379315</v>
      </c>
      <c r="K48" s="8">
        <f t="shared" si="31"/>
        <v>0.6534296028880866</v>
      </c>
      <c r="L48" s="8">
        <f t="shared" si="31"/>
        <v>0.6676923076923077</v>
      </c>
      <c r="M48" s="8">
        <f t="shared" si="31"/>
        <v>0.65768194070080865</v>
      </c>
      <c r="N48" s="8">
        <f t="shared" si="31"/>
        <v>0.66666666666666663</v>
      </c>
      <c r="O48" s="8">
        <f t="shared" si="31"/>
        <v>0.67324561403508776</v>
      </c>
      <c r="P48" s="8">
        <f t="shared" si="31"/>
        <v>0.64989939637826966</v>
      </c>
      <c r="Q48" s="8">
        <f t="shared" si="31"/>
        <v>0.64154411764705888</v>
      </c>
      <c r="R48" s="8">
        <f t="shared" si="31"/>
        <v>0.61252115059221657</v>
      </c>
    </row>
    <row r="49" spans="5:18">
      <c r="E49" s="1" t="str">
        <f t="shared" si="22"/>
        <v>Dariusz Kułaga</v>
      </c>
      <c r="F49" s="8">
        <f t="shared" ref="F49:R49" si="32">F30/F$35</f>
        <v>0.75</v>
      </c>
      <c r="G49" s="8">
        <f t="shared" si="32"/>
        <v>0.67021276595744683</v>
      </c>
      <c r="H49" s="8">
        <f t="shared" si="32"/>
        <v>0.75</v>
      </c>
      <c r="I49" s="8">
        <f t="shared" si="32"/>
        <v>0.70370370370370372</v>
      </c>
      <c r="J49" s="8">
        <f t="shared" si="32"/>
        <v>0.68103448275862066</v>
      </c>
      <c r="K49" s="8">
        <f t="shared" si="32"/>
        <v>0.68231046931407946</v>
      </c>
      <c r="L49" s="8">
        <f t="shared" si="32"/>
        <v>0.64923076923076928</v>
      </c>
      <c r="M49" s="8">
        <f t="shared" si="32"/>
        <v>0.65229110512129385</v>
      </c>
      <c r="N49" s="8">
        <f t="shared" si="32"/>
        <v>0.60144927536231885</v>
      </c>
      <c r="O49" s="8">
        <f t="shared" si="32"/>
        <v>0.60526315789473684</v>
      </c>
      <c r="P49" s="8">
        <f t="shared" si="32"/>
        <v>0.59557344064386319</v>
      </c>
      <c r="Q49" s="8">
        <f t="shared" si="32"/>
        <v>0.59007352941176472</v>
      </c>
      <c r="R49" s="8">
        <f t="shared" si="32"/>
        <v>0.60236886632825715</v>
      </c>
    </row>
    <row r="50" spans="5:18">
      <c r="E50" s="1" t="str">
        <f t="shared" si="22"/>
        <v>Zbigniew Futyma</v>
      </c>
      <c r="F50" s="8">
        <f t="shared" ref="F50:R50" si="33">F31/F$35</f>
        <v>0.72916666666666663</v>
      </c>
      <c r="G50" s="8">
        <f t="shared" si="33"/>
        <v>0.69148936170212771</v>
      </c>
      <c r="H50" s="8">
        <f t="shared" si="33"/>
        <v>0.62857142857142856</v>
      </c>
      <c r="I50" s="8">
        <f t="shared" si="33"/>
        <v>0.63492063492063489</v>
      </c>
      <c r="J50" s="8">
        <f t="shared" si="33"/>
        <v>0.62931034482758619</v>
      </c>
      <c r="K50" s="8">
        <f t="shared" si="33"/>
        <v>0.62454873646209386</v>
      </c>
      <c r="L50" s="8">
        <f t="shared" si="33"/>
        <v>0.59076923076923082</v>
      </c>
      <c r="M50" s="8">
        <f t="shared" si="33"/>
        <v>0.58760107816711593</v>
      </c>
      <c r="N50" s="8">
        <f t="shared" si="33"/>
        <v>0.55797101449275366</v>
      </c>
      <c r="O50" s="8">
        <f t="shared" si="33"/>
        <v>0.56578947368421051</v>
      </c>
      <c r="P50" s="8">
        <f t="shared" si="33"/>
        <v>0.5714285714285714</v>
      </c>
      <c r="Q50" s="8">
        <f t="shared" si="33"/>
        <v>0.5625</v>
      </c>
      <c r="R50" s="8">
        <f t="shared" si="33"/>
        <v>0.5769881556683587</v>
      </c>
    </row>
    <row r="51" spans="5:18">
      <c r="E51" s="1" t="str">
        <f t="shared" si="22"/>
        <v>Leszek "Haris" Jęczkowski</v>
      </c>
      <c r="F51" s="8">
        <f t="shared" ref="F51:R51" si="34">F32/F$35</f>
        <v>0.75</v>
      </c>
      <c r="G51" s="8">
        <f t="shared" si="34"/>
        <v>0.74468085106382975</v>
      </c>
      <c r="H51" s="8">
        <f t="shared" si="34"/>
        <v>0.62142857142857144</v>
      </c>
      <c r="I51" s="8">
        <f t="shared" si="34"/>
        <v>0.61375661375661372</v>
      </c>
      <c r="J51" s="8">
        <f t="shared" si="34"/>
        <v>0.61206896551724133</v>
      </c>
      <c r="K51" s="8">
        <f t="shared" si="34"/>
        <v>0.59566787003610111</v>
      </c>
      <c r="L51" s="8">
        <f t="shared" si="34"/>
        <v>0.58461538461538465</v>
      </c>
      <c r="M51" s="8">
        <f t="shared" si="34"/>
        <v>0.54986522911051217</v>
      </c>
      <c r="N51" s="8">
        <f t="shared" si="34"/>
        <v>0.55555555555555558</v>
      </c>
      <c r="O51" s="8">
        <f t="shared" si="34"/>
        <v>0.55043859649122806</v>
      </c>
      <c r="P51" s="8">
        <f t="shared" si="34"/>
        <v>0.54728370221327971</v>
      </c>
      <c r="Q51" s="8">
        <f t="shared" si="34"/>
        <v>0.50183823529411764</v>
      </c>
      <c r="R51" s="8">
        <f t="shared" si="34"/>
        <v>0.52453468697123518</v>
      </c>
    </row>
    <row r="52" spans="5:18">
      <c r="E52" s="1" t="str">
        <f t="shared" si="22"/>
        <v>Jan B Kowal</v>
      </c>
      <c r="F52" s="8">
        <f t="shared" ref="F52:R52" si="35">F33/F$35</f>
        <v>0.54166666666666663</v>
      </c>
      <c r="G52" s="8">
        <f t="shared" si="35"/>
        <v>0.64893617021276595</v>
      </c>
      <c r="H52" s="8">
        <f t="shared" si="35"/>
        <v>0.5714285714285714</v>
      </c>
      <c r="I52" s="8">
        <f t="shared" si="35"/>
        <v>0.49735449735449733</v>
      </c>
      <c r="J52" s="8">
        <f t="shared" si="35"/>
        <v>0.49568965517241381</v>
      </c>
      <c r="K52" s="8">
        <f t="shared" si="35"/>
        <v>0.46570397111913359</v>
      </c>
      <c r="L52" s="8">
        <f t="shared" si="35"/>
        <v>0.41846153846153844</v>
      </c>
      <c r="M52" s="8">
        <f t="shared" si="35"/>
        <v>0.40431266846361186</v>
      </c>
      <c r="N52" s="8">
        <f t="shared" si="35"/>
        <v>0.40096618357487923</v>
      </c>
      <c r="O52" s="8">
        <f t="shared" si="35"/>
        <v>0.375</v>
      </c>
      <c r="P52" s="8">
        <f t="shared" si="35"/>
        <v>0.41247484909456739</v>
      </c>
      <c r="Q52" s="8">
        <f t="shared" si="35"/>
        <v>0.40257352941176472</v>
      </c>
      <c r="R52" s="8">
        <f t="shared" si="35"/>
        <v>0.42470389170896783</v>
      </c>
    </row>
    <row r="53" spans="5:18">
      <c r="E53" s="1" t="str">
        <f t="shared" si="22"/>
        <v>Roman Kozieł</v>
      </c>
      <c r="F53" s="8">
        <f t="shared" ref="F53:R53" si="36">F34/F$35</f>
        <v>0.25</v>
      </c>
      <c r="G53" s="8">
        <f t="shared" si="36"/>
        <v>0.28723404255319152</v>
      </c>
      <c r="H53" s="8">
        <f t="shared" si="36"/>
        <v>0.42142857142857143</v>
      </c>
      <c r="I53" s="8">
        <f t="shared" si="36"/>
        <v>0.39153439153439151</v>
      </c>
      <c r="J53" s="8">
        <f t="shared" si="36"/>
        <v>0.46120689655172414</v>
      </c>
      <c r="K53" s="8">
        <f t="shared" si="36"/>
        <v>0.47292418772563177</v>
      </c>
      <c r="L53" s="8">
        <f t="shared" si="36"/>
        <v>0.46153846153846156</v>
      </c>
      <c r="M53" s="8">
        <f t="shared" si="36"/>
        <v>0.44743935309973049</v>
      </c>
      <c r="N53" s="8">
        <f t="shared" si="36"/>
        <v>0.43236714975845408</v>
      </c>
      <c r="O53" s="8">
        <f t="shared" si="36"/>
        <v>0.4057017543859649</v>
      </c>
      <c r="P53" s="8">
        <f t="shared" si="36"/>
        <v>0.3903420523138833</v>
      </c>
      <c r="Q53" s="8">
        <f t="shared" si="36"/>
        <v>0.38419117647058826</v>
      </c>
      <c r="R53" s="8">
        <f t="shared" si="36"/>
        <v>0.3536379018612521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6" t="s">
        <v>0</v>
      </c>
      <c r="B1" s="46" t="s">
        <v>1</v>
      </c>
      <c r="C1" s="46" t="s">
        <v>2</v>
      </c>
      <c r="D1" s="47" t="s">
        <v>3</v>
      </c>
      <c r="E1" s="52" t="s">
        <v>4</v>
      </c>
      <c r="F1" s="45">
        <v>1</v>
      </c>
      <c r="G1" s="45">
        <v>2</v>
      </c>
      <c r="H1" s="45">
        <v>3</v>
      </c>
      <c r="I1" s="45">
        <v>4</v>
      </c>
      <c r="J1" s="45">
        <v>5</v>
      </c>
      <c r="K1" s="45">
        <v>6</v>
      </c>
      <c r="L1" s="45">
        <v>7</v>
      </c>
      <c r="M1" s="45">
        <v>8</v>
      </c>
      <c r="N1" s="45">
        <v>9</v>
      </c>
      <c r="O1" s="45">
        <v>10</v>
      </c>
      <c r="P1" s="45">
        <v>11</v>
      </c>
      <c r="Q1" s="45">
        <v>12</v>
      </c>
      <c r="R1" s="45">
        <v>13</v>
      </c>
      <c r="S1" s="51"/>
      <c r="T1" s="51"/>
      <c r="U1" s="51"/>
      <c r="V1" s="51"/>
      <c r="W1" s="51"/>
      <c r="X1" s="22" t="s">
        <v>34</v>
      </c>
      <c r="Y1" s="22" t="s">
        <v>35</v>
      </c>
      <c r="Z1" s="44" t="s">
        <v>24</v>
      </c>
      <c r="AA1" s="44"/>
      <c r="AB1" s="44"/>
      <c r="AC1" s="44"/>
      <c r="AD1" s="20" t="s">
        <v>27</v>
      </c>
      <c r="AE1" s="30">
        <v>650</v>
      </c>
    </row>
    <row r="2" spans="1:31">
      <c r="A2" s="46"/>
      <c r="B2" s="46"/>
      <c r="C2" s="46"/>
      <c r="D2" s="48"/>
      <c r="E2" s="52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31">
        <v>0</v>
      </c>
      <c r="T2" s="34">
        <v>1</v>
      </c>
      <c r="U2" s="35">
        <v>2</v>
      </c>
      <c r="V2" s="36">
        <v>3</v>
      </c>
      <c r="W2" s="36">
        <v>4</v>
      </c>
      <c r="Z2" t="s">
        <v>25</v>
      </c>
      <c r="AA2" s="7" t="s">
        <v>31</v>
      </c>
      <c r="AB2" t="s">
        <v>23</v>
      </c>
      <c r="AC2" s="7" t="s">
        <v>31</v>
      </c>
      <c r="AD2" t="s">
        <v>26</v>
      </c>
      <c r="AE2" s="7" t="s">
        <v>31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9">
        <f t="shared" ref="X3:X11" si="1">E3/13</f>
        <v>37.53846153846154</v>
      </c>
      <c r="Y3" s="29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30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9">
        <f t="shared" si="1"/>
        <v>35.307692307692307</v>
      </c>
      <c r="Y4" s="29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32</v>
      </c>
      <c r="C5" s="12" t="s">
        <v>5</v>
      </c>
      <c r="D5" s="12" t="s">
        <v>47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9">
        <f t="shared" si="1"/>
        <v>34.615384615384613</v>
      </c>
      <c r="Y5" s="29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52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9">
        <f t="shared" si="1"/>
        <v>30.615384615384617</v>
      </c>
      <c r="Y6" s="29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53</v>
      </c>
      <c r="C7" s="12" t="s">
        <v>56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9">
        <f t="shared" si="1"/>
        <v>30</v>
      </c>
      <c r="Y7" s="29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41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9">
        <f t="shared" si="1"/>
        <v>29.307692307692307</v>
      </c>
      <c r="Y8" s="29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24" t="s">
        <v>51</v>
      </c>
      <c r="C9" s="25" t="s">
        <v>5</v>
      </c>
      <c r="D9" s="2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9">
        <f t="shared" si="1"/>
        <v>23.23076923076923</v>
      </c>
      <c r="Y9" s="29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55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9">
        <f t="shared" si="1"/>
        <v>22.23076923076923</v>
      </c>
      <c r="Y10" s="29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54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9">
        <f t="shared" si="1"/>
        <v>1.3076923076923077</v>
      </c>
      <c r="Y11" s="29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"Madereiro"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6" t="s">
        <v>0</v>
      </c>
      <c r="B1" s="46" t="s">
        <v>1</v>
      </c>
      <c r="C1" s="46" t="s">
        <v>2</v>
      </c>
      <c r="D1" s="47" t="s">
        <v>3</v>
      </c>
      <c r="E1" s="52" t="s">
        <v>4</v>
      </c>
      <c r="F1" s="45">
        <v>1</v>
      </c>
      <c r="G1" s="45">
        <v>2</v>
      </c>
      <c r="H1" s="45">
        <v>3</v>
      </c>
      <c r="I1" s="45">
        <v>4</v>
      </c>
      <c r="J1" s="45">
        <v>5</v>
      </c>
      <c r="K1" s="45">
        <v>6</v>
      </c>
      <c r="L1" s="45">
        <v>7</v>
      </c>
      <c r="M1" s="45">
        <v>8</v>
      </c>
      <c r="N1" s="45">
        <v>9</v>
      </c>
      <c r="O1" s="45">
        <v>10</v>
      </c>
      <c r="P1" s="45">
        <v>11</v>
      </c>
      <c r="Q1" s="45">
        <v>12</v>
      </c>
      <c r="R1" s="45">
        <v>13</v>
      </c>
      <c r="S1" s="51"/>
      <c r="T1" s="51"/>
      <c r="U1" s="51"/>
      <c r="V1" s="51"/>
      <c r="W1" s="51"/>
      <c r="X1" s="22" t="s">
        <v>34</v>
      </c>
      <c r="Y1" s="22" t="s">
        <v>35</v>
      </c>
      <c r="Z1" s="44" t="s">
        <v>24</v>
      </c>
      <c r="AA1" s="44"/>
      <c r="AB1" s="44"/>
      <c r="AC1" s="44"/>
      <c r="AD1" s="20" t="s">
        <v>27</v>
      </c>
      <c r="AE1" s="32">
        <v>650</v>
      </c>
    </row>
    <row r="2" spans="1:31">
      <c r="A2" s="46"/>
      <c r="B2" s="46"/>
      <c r="C2" s="46"/>
      <c r="D2" s="48"/>
      <c r="E2" s="52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33">
        <v>0</v>
      </c>
      <c r="T2" s="33">
        <v>1</v>
      </c>
      <c r="U2" s="35">
        <v>2</v>
      </c>
      <c r="V2" s="36">
        <v>3</v>
      </c>
      <c r="W2" s="36">
        <v>4</v>
      </c>
      <c r="Z2" t="s">
        <v>25</v>
      </c>
      <c r="AA2" s="7" t="s">
        <v>31</v>
      </c>
      <c r="AB2" t="s">
        <v>23</v>
      </c>
      <c r="AC2" s="7" t="s">
        <v>31</v>
      </c>
      <c r="AD2" t="s">
        <v>26</v>
      </c>
      <c r="AE2" s="7" t="s">
        <v>31</v>
      </c>
    </row>
    <row r="3" spans="1:31">
      <c r="A3" s="9">
        <v>1</v>
      </c>
      <c r="B3" s="15" t="s">
        <v>30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9">
        <f t="shared" ref="X3:X18" si="1">E3/13</f>
        <v>40.615384615384613</v>
      </c>
      <c r="Y3" s="29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29</v>
      </c>
      <c r="C4" s="12" t="s">
        <v>5</v>
      </c>
      <c r="D4" s="12" t="s">
        <v>47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9">
        <f t="shared" si="1"/>
        <v>37.384615384615387</v>
      </c>
      <c r="Y4" s="29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9">
        <f t="shared" si="1"/>
        <v>35.230769230769234</v>
      </c>
      <c r="Y5" s="29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9">
        <f t="shared" si="1"/>
        <v>34.153846153846153</v>
      </c>
      <c r="Y6" s="29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36</v>
      </c>
      <c r="C7" s="12" t="s">
        <v>5</v>
      </c>
      <c r="D7" s="12" t="s">
        <v>47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9">
        <f t="shared" si="1"/>
        <v>33.153846153846153</v>
      </c>
      <c r="Y7" s="29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40</v>
      </c>
      <c r="C8" s="12" t="s">
        <v>49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9">
        <f t="shared" si="1"/>
        <v>32.384615384615387</v>
      </c>
      <c r="Y8" s="29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48</v>
      </c>
      <c r="C9" s="12" t="s">
        <v>49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9">
        <f t="shared" si="1"/>
        <v>31.846153846153847</v>
      </c>
      <c r="Y9" s="29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58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9">
        <f t="shared" si="1"/>
        <v>30.23076923076923</v>
      </c>
      <c r="Y10" s="29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28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9">
        <f t="shared" si="1"/>
        <v>30.153846153846153</v>
      </c>
      <c r="Y11" s="29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32</v>
      </c>
      <c r="C12" s="12" t="s">
        <v>5</v>
      </c>
      <c r="D12" s="12" t="s">
        <v>47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9">
        <f t="shared" si="1"/>
        <v>29.846153846153847</v>
      </c>
      <c r="Y12" s="29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55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9">
        <f t="shared" si="1"/>
        <v>27.46153846153846</v>
      </c>
      <c r="Y13" s="29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22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9">
        <f t="shared" si="1"/>
        <v>22.923076923076923</v>
      </c>
      <c r="Y14" s="29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24" t="s">
        <v>33</v>
      </c>
      <c r="C15" s="25" t="s">
        <v>5</v>
      </c>
      <c r="D15" s="2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9">
        <f t="shared" si="1"/>
        <v>20.23076923076923</v>
      </c>
      <c r="Y15" s="29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57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9">
        <f t="shared" si="1"/>
        <v>19.384615384615383</v>
      </c>
      <c r="Y16" s="29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50</v>
      </c>
      <c r="C17" s="12" t="s">
        <v>49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9">
        <f t="shared" si="1"/>
        <v>15.384615384615385</v>
      </c>
      <c r="Y17" s="29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51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9">
        <f t="shared" si="1"/>
        <v>9.615384615384615</v>
      </c>
      <c r="Y18" s="29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Lisowska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"Madereiro"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Futyma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6" t="s">
        <v>0</v>
      </c>
      <c r="B1" s="46" t="s">
        <v>1</v>
      </c>
      <c r="C1" s="46" t="s">
        <v>2</v>
      </c>
      <c r="D1" s="47" t="s">
        <v>3</v>
      </c>
      <c r="E1" s="52" t="s">
        <v>4</v>
      </c>
      <c r="F1" s="45">
        <v>1</v>
      </c>
      <c r="G1" s="45">
        <v>2</v>
      </c>
      <c r="H1" s="45">
        <v>3</v>
      </c>
      <c r="I1" s="45">
        <v>4</v>
      </c>
      <c r="J1" s="45">
        <v>5</v>
      </c>
      <c r="K1" s="45">
        <v>6</v>
      </c>
      <c r="L1" s="45">
        <v>7</v>
      </c>
      <c r="M1" s="45">
        <v>8</v>
      </c>
      <c r="N1" s="45">
        <v>9</v>
      </c>
      <c r="O1" s="45">
        <v>10</v>
      </c>
      <c r="P1" s="45">
        <v>11</v>
      </c>
      <c r="Q1" s="45">
        <v>12</v>
      </c>
      <c r="R1" s="45">
        <v>13</v>
      </c>
      <c r="S1" s="51"/>
      <c r="T1" s="51"/>
      <c r="U1" s="51"/>
      <c r="V1" s="51"/>
      <c r="W1" s="51"/>
      <c r="X1" s="22" t="s">
        <v>34</v>
      </c>
      <c r="Y1" s="22" t="s">
        <v>35</v>
      </c>
      <c r="Z1" s="44" t="s">
        <v>24</v>
      </c>
      <c r="AA1" s="44"/>
      <c r="AB1" s="44"/>
      <c r="AC1" s="44"/>
      <c r="AD1" s="20" t="s">
        <v>27</v>
      </c>
      <c r="AE1" s="27">
        <v>650</v>
      </c>
    </row>
    <row r="2" spans="1:31">
      <c r="A2" s="46"/>
      <c r="B2" s="46"/>
      <c r="C2" s="46"/>
      <c r="D2" s="48"/>
      <c r="E2" s="52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28">
        <v>0</v>
      </c>
      <c r="T2" s="28">
        <v>1</v>
      </c>
      <c r="U2" s="35">
        <v>2</v>
      </c>
      <c r="V2" s="36">
        <v>3</v>
      </c>
      <c r="W2" s="36">
        <v>4</v>
      </c>
      <c r="Z2" t="s">
        <v>25</v>
      </c>
      <c r="AA2" s="7" t="s">
        <v>31</v>
      </c>
      <c r="AB2" t="s">
        <v>23</v>
      </c>
      <c r="AC2" s="7" t="s">
        <v>31</v>
      </c>
      <c r="AD2" t="s">
        <v>26</v>
      </c>
      <c r="AE2" s="7" t="s">
        <v>31</v>
      </c>
    </row>
    <row r="3" spans="1:31">
      <c r="A3" s="9">
        <v>1</v>
      </c>
      <c r="B3" s="15" t="s">
        <v>30</v>
      </c>
      <c r="C3" s="10" t="s">
        <v>5</v>
      </c>
      <c r="D3" s="16" t="s">
        <v>6</v>
      </c>
      <c r="E3" s="13">
        <f t="shared" ref="E3:E18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9">
        <f t="shared" ref="X3:X13" si="1">E3/13</f>
        <v>43.307692307692307</v>
      </c>
      <c r="Y3" s="29">
        <f t="shared" ref="Y3:Y13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8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9">
        <f t="shared" si="1"/>
        <v>35.07692307692308</v>
      </c>
      <c r="Y4" s="29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9">
        <f t="shared" si="1"/>
        <v>34.769230769230766</v>
      </c>
      <c r="Y5" s="29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28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9">
        <f t="shared" si="1"/>
        <v>32.92307692307692</v>
      </c>
      <c r="Y6" s="29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36</v>
      </c>
      <c r="C7" s="12" t="s">
        <v>5</v>
      </c>
      <c r="D7" s="12" t="s">
        <v>47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9">
        <f t="shared" si="1"/>
        <v>32.92307692307692</v>
      </c>
      <c r="Y7" s="29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29</v>
      </c>
      <c r="C8" s="12" t="s">
        <v>5</v>
      </c>
      <c r="D8" s="12" t="s">
        <v>47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9">
        <f t="shared" si="1"/>
        <v>32.53846153846154</v>
      </c>
      <c r="Y8" s="29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32</v>
      </c>
      <c r="C9" s="12" t="s">
        <v>5</v>
      </c>
      <c r="D9" s="12" t="s">
        <v>47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9">
        <f t="shared" si="1"/>
        <v>32.53846153846154</v>
      </c>
      <c r="Y9" s="29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58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9">
        <f t="shared" si="1"/>
        <v>28.76923076923077</v>
      </c>
      <c r="Y10" s="29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40</v>
      </c>
      <c r="C11" s="12" t="s">
        <v>49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9">
        <f t="shared" si="1"/>
        <v>27.46153846153846</v>
      </c>
      <c r="Y11" s="29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41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9">
        <f t="shared" si="1"/>
        <v>21.23076923076923</v>
      </c>
      <c r="Y12" s="29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39</v>
      </c>
      <c r="C13" s="12" t="s">
        <v>49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9">
        <f t="shared" si="1"/>
        <v>17.076923076923077</v>
      </c>
      <c r="Y13" s="29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42</v>
      </c>
      <c r="C14" s="12" t="s">
        <v>43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9">
        <f t="shared" ref="X14:X19" si="15">E14/13</f>
        <v>16.53846153846154</v>
      </c>
      <c r="Y14" s="29">
        <f t="shared" ref="Y14:Y19" si="16">X14/5</f>
        <v>3.3076923076923079</v>
      </c>
      <c r="Z14">
        <f t="shared" ref="Z14:Z19" si="17">E13-E14</f>
        <v>7</v>
      </c>
      <c r="AA14" s="19">
        <f t="shared" ref="AA14:AA19" si="18">E14/E13</f>
        <v>0.96846846846846846</v>
      </c>
      <c r="AB14">
        <f t="shared" ref="AB14:AB19" si="19">E14-E$3</f>
        <v>-348</v>
      </c>
      <c r="AC14" s="19">
        <f t="shared" ref="AC14:AC19" si="20">E14/E$3</f>
        <v>0.38188277087033745</v>
      </c>
      <c r="AD14">
        <f t="shared" ref="AD14:AD19" si="21">E14-$AE$1</f>
        <v>-435</v>
      </c>
      <c r="AE14" s="19">
        <f t="shared" ref="AE14:AE19" si="22">E14/$AE$1</f>
        <v>0.33076923076923076</v>
      </c>
    </row>
    <row r="15" spans="1:31">
      <c r="A15" s="9">
        <v>13</v>
      </c>
      <c r="B15" s="24" t="s">
        <v>33</v>
      </c>
      <c r="C15" s="25" t="s">
        <v>5</v>
      </c>
      <c r="D15" s="2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ref="R15" si="23">SUM(S15:W15)</f>
        <v>5</v>
      </c>
      <c r="S15" s="17">
        <v>5</v>
      </c>
      <c r="T15" s="17"/>
      <c r="U15" s="17"/>
      <c r="V15" s="17"/>
      <c r="W15" s="17"/>
      <c r="X15" s="29">
        <f t="shared" si="15"/>
        <v>15</v>
      </c>
      <c r="Y15" s="29">
        <f t="shared" si="16"/>
        <v>3</v>
      </c>
      <c r="Z15">
        <f t="shared" si="17"/>
        <v>20</v>
      </c>
      <c r="AA15" s="19">
        <f t="shared" si="18"/>
        <v>0.90697674418604646</v>
      </c>
      <c r="AB15">
        <f t="shared" si="19"/>
        <v>-368</v>
      </c>
      <c r="AC15" s="19">
        <f t="shared" si="20"/>
        <v>0.34635879218472471</v>
      </c>
      <c r="AD15">
        <f t="shared" si="21"/>
        <v>-455</v>
      </c>
      <c r="AE15" s="19">
        <f t="shared" si="22"/>
        <v>0.3</v>
      </c>
    </row>
    <row r="16" spans="1:31">
      <c r="A16" s="9">
        <v>14</v>
      </c>
      <c r="B16" s="11" t="s">
        <v>44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9">
        <f t="shared" si="15"/>
        <v>12.307692307692308</v>
      </c>
      <c r="Y16" s="29">
        <f t="shared" si="16"/>
        <v>2.4615384615384617</v>
      </c>
      <c r="Z16">
        <f t="shared" si="17"/>
        <v>35</v>
      </c>
      <c r="AA16" s="19">
        <f t="shared" si="18"/>
        <v>0.82051282051282048</v>
      </c>
      <c r="AB16">
        <f t="shared" si="19"/>
        <v>-403</v>
      </c>
      <c r="AC16" s="19">
        <f t="shared" si="20"/>
        <v>0.28419182948490229</v>
      </c>
      <c r="AD16">
        <f t="shared" si="21"/>
        <v>-490</v>
      </c>
      <c r="AE16" s="19">
        <f t="shared" si="22"/>
        <v>0.24615384615384617</v>
      </c>
    </row>
    <row r="17" spans="1:31">
      <c r="A17" s="9">
        <v>15</v>
      </c>
      <c r="B17" s="11" t="s">
        <v>46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ref="R17" si="24">SUM(S17:W17)</f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9">
        <f t="shared" si="15"/>
        <v>11.846153846153847</v>
      </c>
      <c r="Y17" s="29">
        <f t="shared" si="16"/>
        <v>2.3692307692307693</v>
      </c>
      <c r="Z17">
        <f t="shared" si="17"/>
        <v>6</v>
      </c>
      <c r="AA17" s="19">
        <f t="shared" si="18"/>
        <v>0.96250000000000002</v>
      </c>
      <c r="AB17">
        <f t="shared" si="19"/>
        <v>-409</v>
      </c>
      <c r="AC17" s="19">
        <f t="shared" si="20"/>
        <v>0.27353463587921845</v>
      </c>
      <c r="AD17">
        <f t="shared" si="21"/>
        <v>-496</v>
      </c>
      <c r="AE17" s="19">
        <f t="shared" si="22"/>
        <v>0.23692307692307693</v>
      </c>
    </row>
    <row r="18" spans="1:31">
      <c r="A18" s="9">
        <v>15</v>
      </c>
      <c r="B18" s="11" t="s">
        <v>37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9">
        <f t="shared" si="15"/>
        <v>11.846153846153847</v>
      </c>
      <c r="Y18" s="29">
        <f t="shared" si="16"/>
        <v>2.3692307692307693</v>
      </c>
      <c r="Z18">
        <f t="shared" si="17"/>
        <v>0</v>
      </c>
      <c r="AA18" s="19">
        <f t="shared" si="18"/>
        <v>1</v>
      </c>
      <c r="AB18">
        <f t="shared" si="19"/>
        <v>-409</v>
      </c>
      <c r="AC18" s="19">
        <f t="shared" si="20"/>
        <v>0.27353463587921845</v>
      </c>
      <c r="AD18">
        <f t="shared" si="21"/>
        <v>-496</v>
      </c>
      <c r="AE18" s="19">
        <f t="shared" si="22"/>
        <v>0.23692307692307693</v>
      </c>
    </row>
    <row r="19" spans="1:31">
      <c r="A19" s="9">
        <v>17</v>
      </c>
      <c r="B19" s="11" t="s">
        <v>45</v>
      </c>
      <c r="C19" s="12" t="s">
        <v>5</v>
      </c>
      <c r="D19" s="12" t="s">
        <v>8</v>
      </c>
      <c r="E19" s="13">
        <f t="shared" ref="E19" si="25">SUM(F19:R19)</f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ref="R19" si="26">SUM(S19:W19)</f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9">
        <f t="shared" si="15"/>
        <v>6</v>
      </c>
      <c r="Y19" s="29">
        <f t="shared" si="16"/>
        <v>1.2</v>
      </c>
      <c r="Z19">
        <f t="shared" si="17"/>
        <v>76</v>
      </c>
      <c r="AA19" s="19">
        <f t="shared" si="18"/>
        <v>0.50649350649350644</v>
      </c>
      <c r="AB19">
        <f t="shared" si="19"/>
        <v>-485</v>
      </c>
      <c r="AC19" s="19">
        <f t="shared" si="20"/>
        <v>0.13854351687388988</v>
      </c>
      <c r="AD19">
        <f t="shared" si="21"/>
        <v>-572</v>
      </c>
      <c r="AE19" s="19">
        <f t="shared" si="22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7">MAX(G24:G34)</f>
        <v>87</v>
      </c>
      <c r="H40" s="2">
        <f t="shared" si="27"/>
        <v>130</v>
      </c>
      <c r="I40" s="2">
        <f t="shared" si="27"/>
        <v>175</v>
      </c>
      <c r="J40" s="2">
        <f t="shared" si="27"/>
        <v>219</v>
      </c>
      <c r="K40" s="2">
        <f t="shared" si="27"/>
        <v>261</v>
      </c>
      <c r="L40" s="2">
        <f t="shared" si="27"/>
        <v>307</v>
      </c>
      <c r="M40" s="2">
        <f t="shared" si="27"/>
        <v>349</v>
      </c>
      <c r="N40" s="2">
        <f t="shared" si="27"/>
        <v>394</v>
      </c>
      <c r="O40" s="2">
        <f t="shared" si="27"/>
        <v>435</v>
      </c>
      <c r="P40" s="2">
        <f t="shared" si="27"/>
        <v>474</v>
      </c>
      <c r="Q40" s="2">
        <f t="shared" si="27"/>
        <v>517</v>
      </c>
      <c r="R40" s="2">
        <f t="shared" si="27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" si="28">B3</f>
        <v>Paweł Kikel</v>
      </c>
      <c r="F45" s="8">
        <f>F24/F$40</f>
        <v>0.97499999999999998</v>
      </c>
      <c r="G45" s="8">
        <f t="shared" ref="G45:R45" si="29">G24/G$40</f>
        <v>1</v>
      </c>
      <c r="H45" s="8">
        <f t="shared" si="29"/>
        <v>1</v>
      </c>
      <c r="I45" s="8">
        <f t="shared" si="29"/>
        <v>1</v>
      </c>
      <c r="J45" s="8">
        <f t="shared" si="29"/>
        <v>1</v>
      </c>
      <c r="K45" s="8">
        <f t="shared" si="29"/>
        <v>1</v>
      </c>
      <c r="L45" s="8">
        <f t="shared" si="29"/>
        <v>1</v>
      </c>
      <c r="M45" s="8">
        <f t="shared" si="29"/>
        <v>1</v>
      </c>
      <c r="N45" s="8">
        <f t="shared" si="29"/>
        <v>1</v>
      </c>
      <c r="O45" s="8">
        <f t="shared" si="29"/>
        <v>1</v>
      </c>
      <c r="P45" s="8">
        <f t="shared" si="29"/>
        <v>1</v>
      </c>
      <c r="Q45" s="8">
        <f t="shared" si="29"/>
        <v>1</v>
      </c>
      <c r="R45" s="8">
        <f t="shared" si="29"/>
        <v>1</v>
      </c>
    </row>
    <row r="46" spans="5:18">
      <c r="E46" s="1" t="str">
        <f t="shared" ref="E46:E61" si="30">B4</f>
        <v>Robert "Gata" Piechota</v>
      </c>
      <c r="F46" s="8">
        <f t="shared" ref="F46:R46" si="31">F25/F$40</f>
        <v>0.95</v>
      </c>
      <c r="G46" s="8">
        <f t="shared" si="31"/>
        <v>0.91954022988505746</v>
      </c>
      <c r="H46" s="8">
        <f t="shared" si="31"/>
        <v>0.9</v>
      </c>
      <c r="I46" s="8">
        <f t="shared" si="31"/>
        <v>0.9028571428571428</v>
      </c>
      <c r="J46" s="8">
        <f t="shared" si="31"/>
        <v>0.8904109589041096</v>
      </c>
      <c r="K46" s="8">
        <f t="shared" si="31"/>
        <v>0.87356321839080464</v>
      </c>
      <c r="L46" s="8">
        <f t="shared" si="31"/>
        <v>0.85016286644951145</v>
      </c>
      <c r="M46" s="8">
        <f t="shared" si="31"/>
        <v>0.8452722063037249</v>
      </c>
      <c r="N46" s="8">
        <f t="shared" si="31"/>
        <v>0.81472081218274117</v>
      </c>
      <c r="O46" s="8">
        <f t="shared" si="31"/>
        <v>0.81609195402298851</v>
      </c>
      <c r="P46" s="8">
        <f t="shared" si="31"/>
        <v>0.81434599156118148</v>
      </c>
      <c r="Q46" s="8">
        <f t="shared" si="31"/>
        <v>0.81624758220502902</v>
      </c>
      <c r="R46" s="8">
        <f t="shared" si="31"/>
        <v>0.8099467140319716</v>
      </c>
    </row>
    <row r="47" spans="5:18">
      <c r="E47" s="1" t="str">
        <f t="shared" si="30"/>
        <v>Krzysztof "FAZIK" Brzeziński</v>
      </c>
      <c r="F47" s="8">
        <f t="shared" ref="F47:R47" si="32">F26/F$40</f>
        <v>1</v>
      </c>
      <c r="G47" s="8">
        <f t="shared" si="32"/>
        <v>0.95402298850574707</v>
      </c>
      <c r="H47" s="8">
        <f t="shared" si="32"/>
        <v>0.96923076923076923</v>
      </c>
      <c r="I47" s="8">
        <f t="shared" si="32"/>
        <v>0.96</v>
      </c>
      <c r="J47" s="8">
        <f t="shared" si="32"/>
        <v>0.93150684931506844</v>
      </c>
      <c r="K47" s="8">
        <f t="shared" si="32"/>
        <v>0.89655172413793105</v>
      </c>
      <c r="L47" s="8">
        <f t="shared" si="32"/>
        <v>0.89576547231270354</v>
      </c>
      <c r="M47" s="8">
        <f t="shared" si="32"/>
        <v>0.90544412607449853</v>
      </c>
      <c r="N47" s="8">
        <f t="shared" si="32"/>
        <v>0.86548223350253806</v>
      </c>
      <c r="O47" s="8">
        <f t="shared" si="32"/>
        <v>0.83218390804597697</v>
      </c>
      <c r="P47" s="8">
        <f t="shared" si="32"/>
        <v>0.81223628691983119</v>
      </c>
      <c r="Q47" s="8">
        <f t="shared" si="32"/>
        <v>0.79497098646034814</v>
      </c>
      <c r="R47" s="8">
        <f t="shared" si="32"/>
        <v>0.80284191829484908</v>
      </c>
    </row>
    <row r="48" spans="5:18">
      <c r="E48" s="1" t="str">
        <f t="shared" si="30"/>
        <v>Robert "Stanley" Stańczyk</v>
      </c>
      <c r="F48" s="8">
        <f t="shared" ref="F48:R48" si="33">F27/F$40</f>
        <v>0.97499999999999998</v>
      </c>
      <c r="G48" s="8">
        <f t="shared" si="33"/>
        <v>0.88505747126436785</v>
      </c>
      <c r="H48" s="8">
        <f t="shared" si="33"/>
        <v>0.79230769230769227</v>
      </c>
      <c r="I48" s="8">
        <f t="shared" si="33"/>
        <v>0.8342857142857143</v>
      </c>
      <c r="J48" s="8">
        <f t="shared" si="33"/>
        <v>0.84474885844748859</v>
      </c>
      <c r="K48" s="8">
        <f t="shared" si="33"/>
        <v>0.83524904214559392</v>
      </c>
      <c r="L48" s="8">
        <f t="shared" si="33"/>
        <v>0.79804560260586321</v>
      </c>
      <c r="M48" s="8">
        <f t="shared" si="33"/>
        <v>0.8080229226361032</v>
      </c>
      <c r="N48" s="8">
        <f t="shared" si="33"/>
        <v>0.78680203045685282</v>
      </c>
      <c r="O48" s="8">
        <f t="shared" si="33"/>
        <v>0.77931034482758621</v>
      </c>
      <c r="P48" s="8">
        <f t="shared" si="33"/>
        <v>0.77215189873417722</v>
      </c>
      <c r="Q48" s="8">
        <f t="shared" si="33"/>
        <v>0.75048355899419728</v>
      </c>
      <c r="R48" s="8">
        <f t="shared" si="33"/>
        <v>0.76021314387211369</v>
      </c>
    </row>
    <row r="49" spans="5:18">
      <c r="E49" s="1" t="str">
        <f t="shared" si="30"/>
        <v>Radosław "Shogun" Wiśniewski</v>
      </c>
      <c r="F49" s="8">
        <f t="shared" ref="F49:R49" si="34">F28/F$40</f>
        <v>0.75</v>
      </c>
      <c r="G49" s="8">
        <f t="shared" si="34"/>
        <v>0.8045977011494253</v>
      </c>
      <c r="H49" s="8">
        <f t="shared" si="34"/>
        <v>0.81538461538461537</v>
      </c>
      <c r="I49" s="8">
        <f t="shared" si="34"/>
        <v>0.8</v>
      </c>
      <c r="J49" s="8">
        <f t="shared" si="34"/>
        <v>0.76255707762557079</v>
      </c>
      <c r="K49" s="8">
        <f t="shared" si="34"/>
        <v>0.75478927203065138</v>
      </c>
      <c r="L49" s="8">
        <f t="shared" si="34"/>
        <v>0.75895765472312704</v>
      </c>
      <c r="M49" s="8">
        <f t="shared" si="34"/>
        <v>0.77077363896848139</v>
      </c>
      <c r="N49" s="8">
        <f t="shared" si="34"/>
        <v>0.75888324873096447</v>
      </c>
      <c r="O49" s="8">
        <f t="shared" si="34"/>
        <v>0.75862068965517238</v>
      </c>
      <c r="P49" s="8">
        <f t="shared" si="34"/>
        <v>0.76371308016877637</v>
      </c>
      <c r="Q49" s="8">
        <f t="shared" si="34"/>
        <v>0.75822050290135401</v>
      </c>
      <c r="R49" s="8">
        <f t="shared" si="34"/>
        <v>0.76021314387211369</v>
      </c>
    </row>
    <row r="50" spans="5:18">
      <c r="E50" s="1" t="str">
        <f t="shared" si="30"/>
        <v>Kostiantyn Fedotov</v>
      </c>
      <c r="F50" s="8">
        <f t="shared" ref="F50:R50" si="35">F29/F$40</f>
        <v>0.9</v>
      </c>
      <c r="G50" s="8">
        <f t="shared" si="35"/>
        <v>0.88505747126436785</v>
      </c>
      <c r="H50" s="8">
        <f t="shared" si="35"/>
        <v>0.91538461538461535</v>
      </c>
      <c r="I50" s="8">
        <f t="shared" si="35"/>
        <v>0.87428571428571433</v>
      </c>
      <c r="J50" s="8">
        <f t="shared" si="35"/>
        <v>0.88127853881278539</v>
      </c>
      <c r="K50" s="8">
        <f t="shared" si="35"/>
        <v>0.85057471264367812</v>
      </c>
      <c r="L50" s="8">
        <f t="shared" si="35"/>
        <v>0.83061889250814336</v>
      </c>
      <c r="M50" s="8">
        <f t="shared" si="35"/>
        <v>0.81661891117478513</v>
      </c>
      <c r="N50" s="8">
        <f t="shared" si="35"/>
        <v>0.7791878172588832</v>
      </c>
      <c r="O50" s="8">
        <f t="shared" si="35"/>
        <v>0.74942528735632186</v>
      </c>
      <c r="P50" s="8">
        <f t="shared" si="35"/>
        <v>0.74683544303797467</v>
      </c>
      <c r="Q50" s="8">
        <f t="shared" si="35"/>
        <v>0.74274661508704065</v>
      </c>
      <c r="R50" s="8">
        <f t="shared" si="35"/>
        <v>0.75133214920071045</v>
      </c>
    </row>
    <row r="51" spans="5:18">
      <c r="E51" s="1" t="str">
        <f t="shared" si="30"/>
        <v>Mateusz Jezierski</v>
      </c>
      <c r="F51" s="8">
        <f t="shared" ref="F51:R51" si="36">F30/F$40</f>
        <v>1</v>
      </c>
      <c r="G51" s="8">
        <f t="shared" si="36"/>
        <v>0.8045977011494253</v>
      </c>
      <c r="H51" s="8">
        <f t="shared" si="36"/>
        <v>0.83076923076923082</v>
      </c>
      <c r="I51" s="8">
        <f t="shared" si="36"/>
        <v>0.82857142857142863</v>
      </c>
      <c r="J51" s="8">
        <f t="shared" si="36"/>
        <v>0.82191780821917804</v>
      </c>
      <c r="K51" s="8">
        <f t="shared" si="36"/>
        <v>0.78927203065134099</v>
      </c>
      <c r="L51" s="8">
        <f t="shared" si="36"/>
        <v>0.78827361563517917</v>
      </c>
      <c r="M51" s="8">
        <f t="shared" si="36"/>
        <v>0.80229226361031514</v>
      </c>
      <c r="N51" s="8">
        <f t="shared" si="36"/>
        <v>0.78934010152284262</v>
      </c>
      <c r="O51" s="8">
        <f t="shared" si="36"/>
        <v>0.78390804597701147</v>
      </c>
      <c r="P51" s="8">
        <f t="shared" si="36"/>
        <v>0.76582278481012656</v>
      </c>
      <c r="Q51" s="8">
        <f t="shared" si="36"/>
        <v>0.73307543520309482</v>
      </c>
      <c r="R51" s="8">
        <f t="shared" si="36"/>
        <v>0.75133214920071045</v>
      </c>
    </row>
    <row r="52" spans="5:18">
      <c r="E52" s="1" t="str">
        <f t="shared" si="30"/>
        <v>Jolanta "Fox" Lisowska</v>
      </c>
      <c r="F52" s="8">
        <f t="shared" ref="F52:R52" si="37">F31/F$40</f>
        <v>0.95</v>
      </c>
      <c r="G52" s="8">
        <f t="shared" si="37"/>
        <v>0.7816091954022989</v>
      </c>
      <c r="H52" s="8">
        <f t="shared" si="37"/>
        <v>0.82307692307692304</v>
      </c>
      <c r="I52" s="8">
        <f t="shared" si="37"/>
        <v>0.80571428571428572</v>
      </c>
      <c r="J52" s="8">
        <f t="shared" si="37"/>
        <v>0.78538812785388123</v>
      </c>
      <c r="K52" s="8">
        <f t="shared" si="37"/>
        <v>0.77011494252873558</v>
      </c>
      <c r="L52" s="8">
        <f t="shared" si="37"/>
        <v>0.749185667752443</v>
      </c>
      <c r="M52" s="8">
        <f t="shared" si="37"/>
        <v>0.74785100286532946</v>
      </c>
      <c r="N52" s="8">
        <f t="shared" si="37"/>
        <v>0.73857868020304573</v>
      </c>
      <c r="O52" s="8">
        <f t="shared" si="37"/>
        <v>0.73333333333333328</v>
      </c>
      <c r="P52" s="8">
        <f t="shared" si="37"/>
        <v>0.73839662447257381</v>
      </c>
      <c r="Q52" s="8">
        <f t="shared" si="37"/>
        <v>0.72340425531914898</v>
      </c>
      <c r="R52" s="8">
        <f t="shared" si="37"/>
        <v>0.66429840142095919</v>
      </c>
    </row>
    <row r="53" spans="5:18">
      <c r="E53" s="1" t="str">
        <f t="shared" si="30"/>
        <v>Przemysław "Wizun" Wojciukiewicz</v>
      </c>
      <c r="F53" s="8">
        <f t="shared" ref="F53:R53" si="38">F32/F$40</f>
        <v>0.72499999999999998</v>
      </c>
      <c r="G53" s="8">
        <f t="shared" si="38"/>
        <v>0.64367816091954022</v>
      </c>
      <c r="H53" s="8">
        <f t="shared" si="38"/>
        <v>0.63076923076923075</v>
      </c>
      <c r="I53" s="8">
        <f t="shared" si="38"/>
        <v>0.62857142857142856</v>
      </c>
      <c r="J53" s="8">
        <f t="shared" si="38"/>
        <v>0.62100456621004563</v>
      </c>
      <c r="K53" s="8">
        <f t="shared" si="38"/>
        <v>0.60919540229885061</v>
      </c>
      <c r="L53" s="8">
        <f t="shared" si="38"/>
        <v>0.61889250814332253</v>
      </c>
      <c r="M53" s="8">
        <f t="shared" si="38"/>
        <v>0.6275071633237822</v>
      </c>
      <c r="N53" s="8">
        <f t="shared" si="38"/>
        <v>0.62182741116751272</v>
      </c>
      <c r="O53" s="8">
        <f t="shared" si="38"/>
        <v>0.65057471264367817</v>
      </c>
      <c r="P53" s="8">
        <f t="shared" si="38"/>
        <v>0.64767932489451474</v>
      </c>
      <c r="Q53" s="8">
        <f t="shared" si="38"/>
        <v>0.6479690522243714</v>
      </c>
      <c r="R53" s="8">
        <f t="shared" si="38"/>
        <v>0.63410301953818826</v>
      </c>
    </row>
    <row r="54" spans="5:18">
      <c r="E54" s="1" t="str">
        <f t="shared" si="30"/>
        <v>Bartłomiej Gajewski</v>
      </c>
      <c r="F54" s="8">
        <f t="shared" ref="F54:R54" si="39">F33/F$40</f>
        <v>0.52500000000000002</v>
      </c>
      <c r="G54" s="8">
        <f t="shared" si="39"/>
        <v>0.63218390804597702</v>
      </c>
      <c r="H54" s="8">
        <f t="shared" si="39"/>
        <v>0.62307692307692308</v>
      </c>
      <c r="I54" s="8">
        <f t="shared" si="39"/>
        <v>0.58857142857142852</v>
      </c>
      <c r="J54" s="8">
        <f t="shared" si="39"/>
        <v>0.57077625570776258</v>
      </c>
      <c r="K54" s="8">
        <f t="shared" si="39"/>
        <v>0.57854406130268199</v>
      </c>
      <c r="L54" s="8">
        <f t="shared" si="39"/>
        <v>0.55048859934853422</v>
      </c>
      <c r="M54" s="8">
        <f t="shared" si="39"/>
        <v>0.55873925501432664</v>
      </c>
      <c r="N54" s="8">
        <f t="shared" si="39"/>
        <v>0.53045685279187815</v>
      </c>
      <c r="O54" s="8">
        <f t="shared" si="39"/>
        <v>0.50574712643678166</v>
      </c>
      <c r="P54" s="8">
        <f t="shared" si="39"/>
        <v>0.49578059071729957</v>
      </c>
      <c r="Q54" s="8">
        <f t="shared" si="39"/>
        <v>0.47775628626692457</v>
      </c>
      <c r="R54" s="8">
        <f t="shared" si="39"/>
        <v>0.49023090586145646</v>
      </c>
    </row>
    <row r="55" spans="5:18">
      <c r="E55" s="1" t="str">
        <f t="shared" si="30"/>
        <v>Adrian Baczmański</v>
      </c>
      <c r="F55" s="8">
        <f t="shared" ref="F55:R55" si="40">F34/F$40</f>
        <v>0.375</v>
      </c>
      <c r="G55" s="8">
        <f t="shared" si="40"/>
        <v>0.50574712643678166</v>
      </c>
      <c r="H55" s="8">
        <f t="shared" si="40"/>
        <v>0.43846153846153846</v>
      </c>
      <c r="I55" s="8">
        <f t="shared" si="40"/>
        <v>0.42857142857142855</v>
      </c>
      <c r="J55" s="8">
        <f t="shared" si="40"/>
        <v>0.43378995433789952</v>
      </c>
      <c r="K55" s="8">
        <f t="shared" si="40"/>
        <v>0.45593869731800768</v>
      </c>
      <c r="L55" s="8">
        <f t="shared" si="40"/>
        <v>0.44951140065146578</v>
      </c>
      <c r="M55" s="8">
        <f t="shared" si="40"/>
        <v>0.47564469914040114</v>
      </c>
      <c r="N55" s="8">
        <f t="shared" si="40"/>
        <v>0.48984771573604063</v>
      </c>
      <c r="O55" s="8">
        <f t="shared" si="40"/>
        <v>0.47126436781609193</v>
      </c>
      <c r="P55" s="8">
        <f t="shared" si="40"/>
        <v>0.44514767932489452</v>
      </c>
      <c r="Q55" s="8">
        <f t="shared" si="40"/>
        <v>0.42940038684719534</v>
      </c>
      <c r="R55" s="8">
        <f t="shared" si="40"/>
        <v>0.39431616341030196</v>
      </c>
    </row>
    <row r="56" spans="5:18">
      <c r="E56" s="1" t="str">
        <f t="shared" si="30"/>
        <v>Jan B Kowal</v>
      </c>
      <c r="F56" s="8">
        <f t="shared" ref="F56:R56" si="41">F35/F$40</f>
        <v>0.375</v>
      </c>
      <c r="G56" s="8">
        <f t="shared" si="41"/>
        <v>0.41379310344827586</v>
      </c>
      <c r="H56" s="8">
        <f t="shared" si="41"/>
        <v>0.3923076923076923</v>
      </c>
      <c r="I56" s="8">
        <f t="shared" si="41"/>
        <v>0.43428571428571427</v>
      </c>
      <c r="J56" s="8">
        <f t="shared" si="41"/>
        <v>0.39269406392694062</v>
      </c>
      <c r="K56" s="8">
        <f t="shared" si="41"/>
        <v>0.4061302681992337</v>
      </c>
      <c r="L56" s="8">
        <f t="shared" si="41"/>
        <v>0.38110749185667753</v>
      </c>
      <c r="M56" s="8">
        <f t="shared" si="41"/>
        <v>0.41547277936962751</v>
      </c>
      <c r="N56" s="8">
        <f t="shared" si="41"/>
        <v>0.37309644670050762</v>
      </c>
      <c r="O56" s="8">
        <f t="shared" si="41"/>
        <v>0.3724137931034483</v>
      </c>
      <c r="P56" s="8">
        <f t="shared" si="41"/>
        <v>0.37341772151898733</v>
      </c>
      <c r="Q56" s="8">
        <f t="shared" si="41"/>
        <v>0.37330754352030948</v>
      </c>
      <c r="R56" s="8">
        <f t="shared" si="41"/>
        <v>0.38188277087033745</v>
      </c>
    </row>
    <row r="57" spans="5:18">
      <c r="E57" s="1" t="str">
        <f t="shared" si="30"/>
        <v>Łukasz Suska</v>
      </c>
      <c r="F57" s="8">
        <f t="shared" ref="F57:R57" si="42">F36/F$40</f>
        <v>0.625</v>
      </c>
      <c r="G57" s="8">
        <f t="shared" si="42"/>
        <v>0.56321839080459768</v>
      </c>
      <c r="H57" s="8">
        <f t="shared" si="42"/>
        <v>0.5</v>
      </c>
      <c r="I57" s="8">
        <f t="shared" si="42"/>
        <v>0.53142857142857147</v>
      </c>
      <c r="J57" s="8">
        <f t="shared" si="42"/>
        <v>0.54794520547945202</v>
      </c>
      <c r="K57" s="8">
        <f t="shared" si="42"/>
        <v>0.52873563218390807</v>
      </c>
      <c r="L57" s="8">
        <f t="shared" si="42"/>
        <v>0.48859934853420195</v>
      </c>
      <c r="M57" s="8">
        <f t="shared" si="42"/>
        <v>0.45272206303724927</v>
      </c>
      <c r="N57" s="8">
        <f t="shared" si="42"/>
        <v>0.41878172588832485</v>
      </c>
      <c r="O57" s="8">
        <f t="shared" si="42"/>
        <v>0.4206896551724138</v>
      </c>
      <c r="P57" s="8">
        <f t="shared" si="42"/>
        <v>0.39029535864978904</v>
      </c>
      <c r="Q57" s="8">
        <f t="shared" si="42"/>
        <v>0.36750483558994196</v>
      </c>
      <c r="R57" s="8">
        <f t="shared" si="42"/>
        <v>0.34635879218472471</v>
      </c>
    </row>
    <row r="58" spans="5:18">
      <c r="E58" s="1" t="str">
        <f t="shared" si="30"/>
        <v xml:space="preserve"> Grzegorz Trzeciakiewicz</v>
      </c>
      <c r="F58" s="8">
        <f t="shared" ref="F58:R58" si="43">F37/F$40</f>
        <v>0.47499999999999998</v>
      </c>
      <c r="G58" s="8">
        <f t="shared" si="43"/>
        <v>0.52873563218390807</v>
      </c>
      <c r="H58" s="8">
        <f t="shared" si="43"/>
        <v>0.49230769230769234</v>
      </c>
      <c r="I58" s="8">
        <f t="shared" si="43"/>
        <v>0.49142857142857144</v>
      </c>
      <c r="J58" s="8">
        <f t="shared" si="43"/>
        <v>0.45662100456621002</v>
      </c>
      <c r="K58" s="8">
        <f t="shared" si="43"/>
        <v>0.39846743295019155</v>
      </c>
      <c r="L58" s="8">
        <f t="shared" si="43"/>
        <v>0.38762214983713356</v>
      </c>
      <c r="M58" s="8">
        <f t="shared" si="43"/>
        <v>0.37249283667621774</v>
      </c>
      <c r="N58" s="8">
        <f t="shared" si="43"/>
        <v>0.34010152284263961</v>
      </c>
      <c r="O58" s="8">
        <f t="shared" si="43"/>
        <v>0.30804597701149428</v>
      </c>
      <c r="P58" s="8">
        <f t="shared" si="43"/>
        <v>0.30168776371308015</v>
      </c>
      <c r="Q58" s="8">
        <f t="shared" si="43"/>
        <v>0.30947775628626695</v>
      </c>
      <c r="R58" s="8">
        <f t="shared" si="43"/>
        <v>0.28419182948490229</v>
      </c>
    </row>
    <row r="59" spans="5:18">
      <c r="E59" s="1" t="str">
        <f t="shared" si="30"/>
        <v>Piotr Żmuda Trzebiatowski</v>
      </c>
      <c r="F59" s="8">
        <f t="shared" ref="F59:R59" si="44">F38/F$40</f>
        <v>0.32500000000000001</v>
      </c>
      <c r="G59" s="8">
        <f t="shared" si="44"/>
        <v>0.31034482758620691</v>
      </c>
      <c r="H59" s="8">
        <f t="shared" si="44"/>
        <v>0.31538461538461537</v>
      </c>
      <c r="I59" s="8">
        <f t="shared" si="44"/>
        <v>0.33714285714285713</v>
      </c>
      <c r="J59" s="8">
        <f t="shared" si="44"/>
        <v>0.28310502283105021</v>
      </c>
      <c r="K59" s="8">
        <f t="shared" si="44"/>
        <v>0.34482758620689657</v>
      </c>
      <c r="L59" s="8">
        <f t="shared" si="44"/>
        <v>0.33550488599348532</v>
      </c>
      <c r="M59" s="8">
        <f t="shared" si="44"/>
        <v>0.35816618911174786</v>
      </c>
      <c r="N59" s="8">
        <f t="shared" si="44"/>
        <v>0.31725888324873097</v>
      </c>
      <c r="O59" s="8">
        <f t="shared" si="44"/>
        <v>0.30344827586206896</v>
      </c>
      <c r="P59" s="8">
        <f t="shared" si="44"/>
        <v>0.27848101265822783</v>
      </c>
      <c r="Q59" s="8">
        <f t="shared" si="44"/>
        <v>0.2688588007736944</v>
      </c>
      <c r="R59" s="8">
        <f t="shared" si="44"/>
        <v>0.27353463587921845</v>
      </c>
    </row>
    <row r="60" spans="5:18">
      <c r="E60" s="1" t="str">
        <f t="shared" si="30"/>
        <v>Jan Kuciński</v>
      </c>
      <c r="F60" s="8">
        <f t="shared" ref="F60:R60" si="45">F39/F$40</f>
        <v>0.625</v>
      </c>
      <c r="G60" s="8">
        <f t="shared" si="45"/>
        <v>0.74712643678160917</v>
      </c>
      <c r="H60" s="8">
        <f t="shared" si="45"/>
        <v>0.75384615384615383</v>
      </c>
      <c r="I60" s="8">
        <f t="shared" si="45"/>
        <v>0.72571428571428576</v>
      </c>
      <c r="J60" s="8">
        <f t="shared" si="45"/>
        <v>0.70319634703196343</v>
      </c>
      <c r="K60" s="8">
        <f t="shared" si="45"/>
        <v>0.59003831417624519</v>
      </c>
      <c r="L60" s="8">
        <f t="shared" si="45"/>
        <v>0.50162866449511401</v>
      </c>
      <c r="M60" s="8">
        <f t="shared" si="45"/>
        <v>0.44126074498567336</v>
      </c>
      <c r="N60" s="8">
        <f t="shared" si="45"/>
        <v>0.39086294416243655</v>
      </c>
      <c r="O60" s="8">
        <f t="shared" si="45"/>
        <v>0.35402298850574715</v>
      </c>
      <c r="P60" s="8">
        <f t="shared" si="45"/>
        <v>0.32489451476793246</v>
      </c>
      <c r="Q60" s="8">
        <f t="shared" si="45"/>
        <v>0.2978723404255319</v>
      </c>
      <c r="R60" s="8">
        <f t="shared" si="45"/>
        <v>0.27353463587921845</v>
      </c>
    </row>
    <row r="61" spans="5:18">
      <c r="E61" s="1" t="str">
        <f t="shared" si="30"/>
        <v>Weronika Kojtka</v>
      </c>
      <c r="F61" s="8">
        <f>F40/F$40</f>
        <v>1</v>
      </c>
      <c r="G61" s="8">
        <f t="shared" ref="G61:R61" si="46">G40/G$40</f>
        <v>1</v>
      </c>
      <c r="H61" s="8">
        <f t="shared" si="46"/>
        <v>1</v>
      </c>
      <c r="I61" s="8">
        <f t="shared" si="46"/>
        <v>1</v>
      </c>
      <c r="J61" s="8">
        <f t="shared" si="46"/>
        <v>1</v>
      </c>
      <c r="K61" s="8">
        <f t="shared" si="46"/>
        <v>1</v>
      </c>
      <c r="L61" s="8">
        <f t="shared" si="46"/>
        <v>1</v>
      </c>
      <c r="M61" s="8">
        <f t="shared" si="46"/>
        <v>1</v>
      </c>
      <c r="N61" s="8">
        <f t="shared" si="46"/>
        <v>1</v>
      </c>
      <c r="O61" s="8">
        <f t="shared" si="46"/>
        <v>1</v>
      </c>
      <c r="P61" s="8">
        <f t="shared" si="46"/>
        <v>1</v>
      </c>
      <c r="Q61" s="8">
        <f t="shared" si="46"/>
        <v>1</v>
      </c>
      <c r="R61" s="8">
        <f t="shared" si="46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WYNIKI</vt:lpstr>
      <vt:lpstr>4 Liga</vt:lpstr>
      <vt:lpstr>3 Liga</vt:lpstr>
      <vt:lpstr>2 Liga</vt:lpstr>
      <vt:lpstr>1 Liga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2025-09-16T10:46:13Z</dcterms:modified>
</cp:coreProperties>
</file>