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36 Wrzesień" sheetId="41" r:id="rId1"/>
    <sheet name="235 Sierpień" sheetId="37" r:id="rId2"/>
    <sheet name="234 Lipiec" sheetId="36" r:id="rId3"/>
    <sheet name="233 Czerwiec" sheetId="35" r:id="rId4"/>
    <sheet name="232 Maj" sheetId="38" r:id="rId5"/>
    <sheet name="231 Kwiecień" sheetId="39" r:id="rId6"/>
    <sheet name="230 Marzec" sheetId="40" r:id="rId7"/>
    <sheet name="229 Luty" sheetId="34" r:id="rId8"/>
    <sheet name="228 Styczeń" sheetId="33" r:id="rId9"/>
  </sheets>
  <calcPr calcId="124519"/>
</workbook>
</file>

<file path=xl/calcChain.xml><?xml version="1.0" encoding="utf-8"?>
<calcChain xmlns="http://schemas.openxmlformats.org/spreadsheetml/2006/main">
  <c r="E53" i="41"/>
  <c r="E52"/>
  <c r="E51"/>
  <c r="E50"/>
  <c r="E49"/>
  <c r="E48"/>
  <c r="E47"/>
  <c r="E46"/>
  <c r="E45"/>
  <c r="E44"/>
  <c r="E43"/>
  <c r="E42"/>
  <c r="E41"/>
  <c r="E40"/>
  <c r="Q34"/>
  <c r="P34"/>
  <c r="O34"/>
  <c r="O53" s="1"/>
  <c r="N34"/>
  <c r="M34"/>
  <c r="L34"/>
  <c r="K34"/>
  <c r="K53" s="1"/>
  <c r="J34"/>
  <c r="I34"/>
  <c r="H34"/>
  <c r="G34"/>
  <c r="G53" s="1"/>
  <c r="F34"/>
  <c r="Q33"/>
  <c r="P33"/>
  <c r="O33"/>
  <c r="O52" s="1"/>
  <c r="N33"/>
  <c r="M33"/>
  <c r="L33"/>
  <c r="K33"/>
  <c r="K52" s="1"/>
  <c r="J33"/>
  <c r="I33"/>
  <c r="H33"/>
  <c r="G33"/>
  <c r="G52" s="1"/>
  <c r="F33"/>
  <c r="Q32"/>
  <c r="P32"/>
  <c r="O32"/>
  <c r="O51" s="1"/>
  <c r="N32"/>
  <c r="M32"/>
  <c r="L32"/>
  <c r="K32"/>
  <c r="K51" s="1"/>
  <c r="J32"/>
  <c r="I32"/>
  <c r="H32"/>
  <c r="G32"/>
  <c r="G51" s="1"/>
  <c r="F32"/>
  <c r="R31"/>
  <c r="Q31"/>
  <c r="P31"/>
  <c r="O31"/>
  <c r="O50" s="1"/>
  <c r="N31"/>
  <c r="M31"/>
  <c r="L31"/>
  <c r="K31"/>
  <c r="K50" s="1"/>
  <c r="J31"/>
  <c r="I31"/>
  <c r="H31"/>
  <c r="G31"/>
  <c r="G50" s="1"/>
  <c r="F31"/>
  <c r="Q30"/>
  <c r="P30"/>
  <c r="P49" s="1"/>
  <c r="O30"/>
  <c r="O49" s="1"/>
  <c r="N30"/>
  <c r="M30"/>
  <c r="L30"/>
  <c r="L49" s="1"/>
  <c r="K30"/>
  <c r="K49" s="1"/>
  <c r="J30"/>
  <c r="I30"/>
  <c r="H30"/>
  <c r="G30"/>
  <c r="G49" s="1"/>
  <c r="F30"/>
  <c r="Q29"/>
  <c r="P29"/>
  <c r="P48" s="1"/>
  <c r="O29"/>
  <c r="O48" s="1"/>
  <c r="N29"/>
  <c r="M29"/>
  <c r="L29"/>
  <c r="L48" s="1"/>
  <c r="K29"/>
  <c r="K48" s="1"/>
  <c r="J29"/>
  <c r="I29"/>
  <c r="H29"/>
  <c r="G29"/>
  <c r="G48" s="1"/>
  <c r="F29"/>
  <c r="Q28"/>
  <c r="P28"/>
  <c r="P47" s="1"/>
  <c r="O28"/>
  <c r="O47" s="1"/>
  <c r="N28"/>
  <c r="M28"/>
  <c r="L28"/>
  <c r="L47" s="1"/>
  <c r="K28"/>
  <c r="K47" s="1"/>
  <c r="J28"/>
  <c r="I28"/>
  <c r="H28"/>
  <c r="G28"/>
  <c r="G47" s="1"/>
  <c r="F28"/>
  <c r="R27"/>
  <c r="Q27"/>
  <c r="P27"/>
  <c r="O27"/>
  <c r="N27"/>
  <c r="M27"/>
  <c r="L27"/>
  <c r="K27"/>
  <c r="J27"/>
  <c r="I27"/>
  <c r="H27"/>
  <c r="G27"/>
  <c r="F27"/>
  <c r="Q26"/>
  <c r="P26"/>
  <c r="P45" s="1"/>
  <c r="O26"/>
  <c r="N26"/>
  <c r="M26"/>
  <c r="L26"/>
  <c r="L45" s="1"/>
  <c r="K26"/>
  <c r="J26"/>
  <c r="I26"/>
  <c r="H26"/>
  <c r="G26"/>
  <c r="F26"/>
  <c r="Q25"/>
  <c r="P25"/>
  <c r="P44" s="1"/>
  <c r="O25"/>
  <c r="N25"/>
  <c r="M25"/>
  <c r="L25"/>
  <c r="L44" s="1"/>
  <c r="K25"/>
  <c r="J25"/>
  <c r="I25"/>
  <c r="H25"/>
  <c r="G25"/>
  <c r="F25"/>
  <c r="Q24"/>
  <c r="P24"/>
  <c r="P43" s="1"/>
  <c r="O24"/>
  <c r="N24"/>
  <c r="M24"/>
  <c r="L24"/>
  <c r="L43" s="1"/>
  <c r="K24"/>
  <c r="J24"/>
  <c r="I24"/>
  <c r="H24"/>
  <c r="G24"/>
  <c r="G43" s="1"/>
  <c r="F24"/>
  <c r="R23"/>
  <c r="Q23"/>
  <c r="P23"/>
  <c r="O23"/>
  <c r="N23"/>
  <c r="M23"/>
  <c r="L23"/>
  <c r="K23"/>
  <c r="J23"/>
  <c r="J35" s="1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P35" s="1"/>
  <c r="O21"/>
  <c r="O35" s="1"/>
  <c r="N21"/>
  <c r="M21"/>
  <c r="L21"/>
  <c r="L35" s="1"/>
  <c r="K21"/>
  <c r="K35" s="1"/>
  <c r="J21"/>
  <c r="J40" s="1"/>
  <c r="I21"/>
  <c r="H21"/>
  <c r="G21"/>
  <c r="G35" s="1"/>
  <c r="F21"/>
  <c r="R16"/>
  <c r="R34" s="1"/>
  <c r="E16"/>
  <c r="AE16" s="1"/>
  <c r="AB15"/>
  <c r="X15"/>
  <c r="Y15" s="1"/>
  <c r="R15"/>
  <c r="R33" s="1"/>
  <c r="E15"/>
  <c r="AC15" s="1"/>
  <c r="R14"/>
  <c r="R32" s="1"/>
  <c r="E14"/>
  <c r="AE14" s="1"/>
  <c r="AB13"/>
  <c r="X13"/>
  <c r="Y13" s="1"/>
  <c r="R13"/>
  <c r="E13"/>
  <c r="AC13" s="1"/>
  <c r="R12"/>
  <c r="R30" s="1"/>
  <c r="E12"/>
  <c r="AE12" s="1"/>
  <c r="AB11"/>
  <c r="X11"/>
  <c r="Y11" s="1"/>
  <c r="R11"/>
  <c r="R29" s="1"/>
  <c r="E11"/>
  <c r="AC11" s="1"/>
  <c r="R10"/>
  <c r="R28" s="1"/>
  <c r="E10"/>
  <c r="AE10" s="1"/>
  <c r="AB9"/>
  <c r="X9"/>
  <c r="Y9" s="1"/>
  <c r="R9"/>
  <c r="E9"/>
  <c r="AC9" s="1"/>
  <c r="R8"/>
  <c r="R26" s="1"/>
  <c r="E8"/>
  <c r="AE8" s="1"/>
  <c r="AB7"/>
  <c r="X7"/>
  <c r="Y7" s="1"/>
  <c r="R7"/>
  <c r="R25" s="1"/>
  <c r="E7"/>
  <c r="AC7" s="1"/>
  <c r="R6"/>
  <c r="R24" s="1"/>
  <c r="E6"/>
  <c r="AE6" s="1"/>
  <c r="AB5"/>
  <c r="X5"/>
  <c r="Y5" s="1"/>
  <c r="R5"/>
  <c r="E5"/>
  <c r="AC5" s="1"/>
  <c r="R4"/>
  <c r="R22" s="1"/>
  <c r="E4"/>
  <c r="AE4" s="1"/>
  <c r="X3"/>
  <c r="Y3" s="1"/>
  <c r="R3"/>
  <c r="R21" s="1"/>
  <c r="E3"/>
  <c r="AD3" s="1"/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J45" i="41" l="1"/>
  <c r="J41"/>
  <c r="J53"/>
  <c r="J47"/>
  <c r="J51"/>
  <c r="J49"/>
  <c r="J43"/>
  <c r="M41"/>
  <c r="L46"/>
  <c r="L50"/>
  <c r="L42"/>
  <c r="P50"/>
  <c r="P46"/>
  <c r="P42"/>
  <c r="Q44"/>
  <c r="L41"/>
  <c r="P41"/>
  <c r="K43"/>
  <c r="O43"/>
  <c r="G44"/>
  <c r="K44"/>
  <c r="O44"/>
  <c r="G45"/>
  <c r="K45"/>
  <c r="O45"/>
  <c r="G46"/>
  <c r="K46"/>
  <c r="O46"/>
  <c r="J48"/>
  <c r="J50"/>
  <c r="N50"/>
  <c r="Q51"/>
  <c r="R35"/>
  <c r="R44" s="1"/>
  <c r="M45"/>
  <c r="J52"/>
  <c r="R43"/>
  <c r="G41"/>
  <c r="K41"/>
  <c r="O41"/>
  <c r="G42"/>
  <c r="K42"/>
  <c r="O42"/>
  <c r="J44"/>
  <c r="J46"/>
  <c r="M48"/>
  <c r="Q49"/>
  <c r="M50"/>
  <c r="L51"/>
  <c r="P51"/>
  <c r="L52"/>
  <c r="P52"/>
  <c r="L53"/>
  <c r="P53"/>
  <c r="AD6"/>
  <c r="AD8"/>
  <c r="AD10"/>
  <c r="AD12"/>
  <c r="AD16"/>
  <c r="N35"/>
  <c r="N48" s="1"/>
  <c r="L40"/>
  <c r="AE3"/>
  <c r="AC4"/>
  <c r="AA5"/>
  <c r="AE5"/>
  <c r="AC6"/>
  <c r="AA7"/>
  <c r="AE7"/>
  <c r="AC8"/>
  <c r="AA9"/>
  <c r="AE9"/>
  <c r="AC10"/>
  <c r="AA11"/>
  <c r="AE11"/>
  <c r="AC12"/>
  <c r="AA13"/>
  <c r="AE13"/>
  <c r="AC14"/>
  <c r="AA15"/>
  <c r="AE15"/>
  <c r="AC16"/>
  <c r="I35"/>
  <c r="I46" s="1"/>
  <c r="M35"/>
  <c r="M51" s="1"/>
  <c r="Q35"/>
  <c r="Q42" s="1"/>
  <c r="G40"/>
  <c r="K40"/>
  <c r="O40"/>
  <c r="AD4"/>
  <c r="AD14"/>
  <c r="F35"/>
  <c r="P40"/>
  <c r="X4"/>
  <c r="Y4" s="1"/>
  <c r="AB4"/>
  <c r="Z5"/>
  <c r="AD5"/>
  <c r="X6"/>
  <c r="Y6" s="1"/>
  <c r="AB6"/>
  <c r="Z7"/>
  <c r="AD7"/>
  <c r="X8"/>
  <c r="Y8" s="1"/>
  <c r="AB8"/>
  <c r="Z9"/>
  <c r="AD9"/>
  <c r="X10"/>
  <c r="Y10" s="1"/>
  <c r="AB10"/>
  <c r="Z11"/>
  <c r="AD11"/>
  <c r="X12"/>
  <c r="Y12" s="1"/>
  <c r="AB12"/>
  <c r="Z13"/>
  <c r="AD13"/>
  <c r="X14"/>
  <c r="Y14" s="1"/>
  <c r="AB14"/>
  <c r="Z15"/>
  <c r="AD15"/>
  <c r="X16"/>
  <c r="Y16" s="1"/>
  <c r="AB16"/>
  <c r="H35"/>
  <c r="H41" s="1"/>
  <c r="J42"/>
  <c r="Z4"/>
  <c r="Z6"/>
  <c r="Z8"/>
  <c r="Z10"/>
  <c r="Z12"/>
  <c r="Z14"/>
  <c r="Z16"/>
  <c r="AA4"/>
  <c r="AA6"/>
  <c r="AA8"/>
  <c r="AA10"/>
  <c r="AA12"/>
  <c r="AA14"/>
  <c r="AA16"/>
  <c r="H21" i="40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F49" i="41" l="1"/>
  <c r="F43"/>
  <c r="F51"/>
  <c r="F53"/>
  <c r="F47"/>
  <c r="F45"/>
  <c r="F41"/>
  <c r="I50"/>
  <c r="Q48"/>
  <c r="M47"/>
  <c r="F44"/>
  <c r="R47"/>
  <c r="F52"/>
  <c r="I42"/>
  <c r="R48"/>
  <c r="M46"/>
  <c r="N40"/>
  <c r="M53"/>
  <c r="I52"/>
  <c r="R50"/>
  <c r="M40"/>
  <c r="Q45"/>
  <c r="R42"/>
  <c r="M42"/>
  <c r="R45"/>
  <c r="M44"/>
  <c r="H42"/>
  <c r="H50"/>
  <c r="H46"/>
  <c r="N53"/>
  <c r="N51"/>
  <c r="N47"/>
  <c r="N49"/>
  <c r="N45"/>
  <c r="N43"/>
  <c r="N41"/>
  <c r="H51"/>
  <c r="F46"/>
  <c r="H45"/>
  <c r="I41"/>
  <c r="R41"/>
  <c r="I53"/>
  <c r="R52"/>
  <c r="F42"/>
  <c r="H47"/>
  <c r="H53"/>
  <c r="I49"/>
  <c r="Q47"/>
  <c r="N46"/>
  <c r="R51"/>
  <c r="H43"/>
  <c r="R53"/>
  <c r="H48"/>
  <c r="N42"/>
  <c r="Q53"/>
  <c r="M52"/>
  <c r="I51"/>
  <c r="F50"/>
  <c r="Q41"/>
  <c r="Q46"/>
  <c r="M43"/>
  <c r="R49"/>
  <c r="I45"/>
  <c r="I47"/>
  <c r="H40"/>
  <c r="I43"/>
  <c r="H52"/>
  <c r="Q50"/>
  <c r="M49"/>
  <c r="I48"/>
  <c r="R46"/>
  <c r="N44"/>
  <c r="N52"/>
  <c r="H44"/>
  <c r="Q40"/>
  <c r="H49"/>
  <c r="Q43"/>
  <c r="R40"/>
  <c r="Q52"/>
  <c r="F48"/>
  <c r="I44"/>
  <c r="I40"/>
  <c r="F40"/>
  <c r="H32" i="40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<sst xmlns="http://schemas.openxmlformats.org/spreadsheetml/2006/main" count="533" uniqueCount="82">
  <si>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</si>
  <si>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</si>
  <si>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</si>
  <si>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</si>
  <si>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</si>
  <si>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</si>
  <si>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</si>
  <si>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</si>
  <si>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</si>
  <si>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</si>
  <si>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</si>
  <si>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</si>
  <si>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</si>
  <si>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</si>
  <si>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</si>
  <si>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</si>
  <si>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</si>
  <si>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</si>
  <si>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</si>
  <si>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</si>
  <si>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</si>
  <si>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</si>
  <si>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</si>
  <si>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</si>
  <si>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</si>
  <si>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</si>
  <si>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</si>
  <si>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</si>
  <si>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</si>
  <si>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</si>
  <si>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</si>
  <si>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</si>
  <si>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</si>
  <si>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</si>
  <si>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</si>
  <si>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</si>
  <si>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</si>
  <si>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</si>
  <si>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</si>
  <si>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</si>
  <si>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</si>
  <si>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</si>
  <si>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</si>
  <si>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</si>
  <si>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</si>
  <si>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</si>
  <si>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</si>
  <si>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</si>
  <si>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</si>
  <si>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</si>
  <si>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</si>
  <si>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</si>
  <si>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</si>
  <si>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</si>
  <si>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</si>
  <si>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</si>
  <si>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</si>
  <si>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</si>
  <si>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</si>
  <si>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</si>
  <si>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</si>
  <si>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</si>
  <si>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</si>
  <si>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</si>
  <si>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</si>
  <si>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</si>
  <si>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</si>
  <si>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</si>
  <si>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</si>
  <si>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</si>
  <si>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</si>
  <si>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</si>
  <si>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</si>
  <si>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</si>
  <si>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</si>
  <si>
    <t>Krzysztof "Madereiro" Piękniewski</t>
  </si>
  <si>
    <t>Darłowo</t>
  </si>
  <si>
    <t>Jolanta "Fox" Lisowska</t>
  </si>
  <si>
    <t>Olaf Heinsch</t>
  </si>
  <si>
    <t>Mielno</t>
  </si>
  <si>
    <t>Zbigniew Futyma</t>
  </si>
  <si>
    <t>Roman Kozieł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</si>
</sst>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'236 Wrzesień'!$E$40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'236 Wrzesień'!$F$40:$R$40</c:f>
              <c:numCache>
                <c:formatCode>0.0000</c:formatCode>
                <c:ptCount val="13"/>
                <c:pt idx="0">
                  <c:v>0.9375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'236 Wrzesień'!$E$41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'236 Wrzesień'!$F$41:$R$41</c:f>
              <c:numCache>
                <c:formatCode>0.0000</c:formatCode>
                <c:ptCount val="13"/>
                <c:pt idx="0">
                  <c:v>1</c:v>
                </c:pt>
                <c:pt idx="1">
                  <c:v>0.96808510638297873</c:v>
                </c:pt>
                <c:pt idx="2">
                  <c:v>0.95</c:v>
                </c:pt>
                <c:pt idx="3">
                  <c:v>0.90476190476190477</c:v>
                </c:pt>
                <c:pt idx="4">
                  <c:v>0.90517241379310343</c:v>
                </c:pt>
                <c:pt idx="5">
                  <c:v>0.87003610108303253</c:v>
                </c:pt>
                <c:pt idx="6">
                  <c:v>0.84</c:v>
                </c:pt>
                <c:pt idx="7">
                  <c:v>0.84366576819407013</c:v>
                </c:pt>
                <c:pt idx="8">
                  <c:v>0.83816425120772942</c:v>
                </c:pt>
                <c:pt idx="9">
                  <c:v>0.82017543859649122</c:v>
                </c:pt>
                <c:pt idx="10">
                  <c:v>0.81488933601609659</c:v>
                </c:pt>
                <c:pt idx="11">
                  <c:v>0.79963235294117652</c:v>
                </c:pt>
                <c:pt idx="12">
                  <c:v>0.80033840947546531</c:v>
                </c:pt>
              </c:numCache>
            </c:numRef>
          </c:val>
        </c:ser>
        <c:ser>
          <c:idx val="2"/>
          <c:order val="2"/>
          <c:tx>
            <c:strRef>
              <c:f>'236 Wrzesień'!$E$42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'236 Wrzesień'!$F$42:$R$42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0.76595744680851063</c:v>
                </c:pt>
                <c:pt idx="2">
                  <c:v>0.76428571428571423</c:v>
                </c:pt>
                <c:pt idx="3">
                  <c:v>0.77777777777777779</c:v>
                </c:pt>
                <c:pt idx="4">
                  <c:v>0.80172413793103448</c:v>
                </c:pt>
                <c:pt idx="5">
                  <c:v>0.776173285198556</c:v>
                </c:pt>
                <c:pt idx="6">
                  <c:v>0.76923076923076927</c:v>
                </c:pt>
                <c:pt idx="7">
                  <c:v>0.76549865229110514</c:v>
                </c:pt>
                <c:pt idx="8">
                  <c:v>0.77053140096618356</c:v>
                </c:pt>
                <c:pt idx="9">
                  <c:v>0.76754385964912286</c:v>
                </c:pt>
                <c:pt idx="10">
                  <c:v>0.78068410462776661</c:v>
                </c:pt>
                <c:pt idx="11">
                  <c:v>0.77389705882352944</c:v>
                </c:pt>
                <c:pt idx="12">
                  <c:v>0.78680203045685282</c:v>
                </c:pt>
              </c:numCache>
            </c:numRef>
          </c:val>
        </c:ser>
        <c:ser>
          <c:idx val="3"/>
          <c:order val="3"/>
          <c:tx>
            <c:strRef>
              <c:f>'236 Wrzesień'!$E$43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'236 Wrzesień'!$F$43:$R$43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0.82978723404255317</c:v>
                </c:pt>
                <c:pt idx="2">
                  <c:v>0.84285714285714286</c:v>
                </c:pt>
                <c:pt idx="3">
                  <c:v>0.83597883597883593</c:v>
                </c:pt>
                <c:pt idx="4">
                  <c:v>0.81896551724137934</c:v>
                </c:pt>
                <c:pt idx="5">
                  <c:v>0.8267148014440433</c:v>
                </c:pt>
                <c:pt idx="6">
                  <c:v>0.81538461538461537</c:v>
                </c:pt>
                <c:pt idx="7">
                  <c:v>0.82210242587601079</c:v>
                </c:pt>
                <c:pt idx="8">
                  <c:v>0.82125603864734298</c:v>
                </c:pt>
                <c:pt idx="9">
                  <c:v>0.81359649122807021</c:v>
                </c:pt>
                <c:pt idx="10">
                  <c:v>0.80885311871227361</c:v>
                </c:pt>
                <c:pt idx="11">
                  <c:v>0.77573529411764708</c:v>
                </c:pt>
                <c:pt idx="12">
                  <c:v>0.78341793570219964</c:v>
                </c:pt>
              </c:numCache>
            </c:numRef>
          </c:val>
        </c:ser>
        <c:ser>
          <c:idx val="4"/>
          <c:order val="4"/>
          <c:tx>
            <c:strRef>
              <c:f>'236 Wrzesień'!$E$44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'236 Wrzesień'!$F$44:$R$44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0.81914893617021278</c:v>
                </c:pt>
                <c:pt idx="2">
                  <c:v>0.82857142857142863</c:v>
                </c:pt>
                <c:pt idx="3">
                  <c:v>0.80423280423280419</c:v>
                </c:pt>
                <c:pt idx="4">
                  <c:v>0.79741379310344829</c:v>
                </c:pt>
                <c:pt idx="5">
                  <c:v>0.81588447653429608</c:v>
                </c:pt>
                <c:pt idx="6">
                  <c:v>0.81846153846153846</c:v>
                </c:pt>
                <c:pt idx="7">
                  <c:v>0.77358490566037741</c:v>
                </c:pt>
                <c:pt idx="8">
                  <c:v>0.76086956521739135</c:v>
                </c:pt>
                <c:pt idx="9">
                  <c:v>0.77192982456140347</c:v>
                </c:pt>
                <c:pt idx="10">
                  <c:v>0.7665995975855131</c:v>
                </c:pt>
                <c:pt idx="11">
                  <c:v>0.75</c:v>
                </c:pt>
                <c:pt idx="12">
                  <c:v>0.76311336717428091</c:v>
                </c:pt>
              </c:numCache>
            </c:numRef>
          </c:val>
        </c:ser>
        <c:ser>
          <c:idx val="5"/>
          <c:order val="5"/>
          <c:tx>
            <c:strRef>
              <c:f>'236 Wrzesień'!$E$45</c:f>
              <c:strCache>
                <c:ptCount val="1"/>
                <c:pt idx="0">
                  <c:v>Olaf Heinsch</c:v>
                </c:pt>
              </c:strCache>
            </c:strRef>
          </c:tx>
          <c:val>
            <c:numRef>
              <c:f>'236 Wrzesień'!$F$45:$R$45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0.75531914893617025</c:v>
                </c:pt>
                <c:pt idx="2">
                  <c:v>0.80714285714285716</c:v>
                </c:pt>
                <c:pt idx="3">
                  <c:v>0.78835978835978837</c:v>
                </c:pt>
                <c:pt idx="4">
                  <c:v>0.79741379310344829</c:v>
                </c:pt>
                <c:pt idx="5">
                  <c:v>0.79783393501805056</c:v>
                </c:pt>
                <c:pt idx="6">
                  <c:v>0.77846153846153843</c:v>
                </c:pt>
                <c:pt idx="7">
                  <c:v>0.77358490566037741</c:v>
                </c:pt>
                <c:pt idx="8">
                  <c:v>0.77053140096618356</c:v>
                </c:pt>
                <c:pt idx="9">
                  <c:v>0.7478070175438597</c:v>
                </c:pt>
                <c:pt idx="10">
                  <c:v>0.7283702213279678</c:v>
                </c:pt>
                <c:pt idx="11">
                  <c:v>0.71875</c:v>
                </c:pt>
                <c:pt idx="12">
                  <c:v>0.72250423011844334</c:v>
                </c:pt>
              </c:numCache>
            </c:numRef>
          </c:val>
        </c:ser>
        <c:ser>
          <c:idx val="6"/>
          <c:order val="6"/>
          <c:tx>
            <c:strRef>
              <c:f>'236 Wrzesień'!$E$46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'236 Wrzesień'!$F$46:$R$46</c:f>
              <c:numCache>
                <c:formatCode>0.0000</c:formatCode>
                <c:ptCount val="13"/>
                <c:pt idx="0">
                  <c:v>0.77083333333333337</c:v>
                </c:pt>
                <c:pt idx="1">
                  <c:v>0.75531914893617025</c:v>
                </c:pt>
                <c:pt idx="2">
                  <c:v>0.75714285714285712</c:v>
                </c:pt>
                <c:pt idx="3">
                  <c:v>0.78835978835978837</c:v>
                </c:pt>
                <c:pt idx="4">
                  <c:v>0.78879310344827591</c:v>
                </c:pt>
                <c:pt idx="5">
                  <c:v>0.76534296028880866</c:v>
                </c:pt>
                <c:pt idx="6">
                  <c:v>0.76615384615384619</c:v>
                </c:pt>
                <c:pt idx="7">
                  <c:v>0.76010781671159033</c:v>
                </c:pt>
                <c:pt idx="8">
                  <c:v>0.7439613526570048</c:v>
                </c:pt>
                <c:pt idx="9">
                  <c:v>0.73245614035087714</c:v>
                </c:pt>
                <c:pt idx="10">
                  <c:v>0.7142857142857143</c:v>
                </c:pt>
                <c:pt idx="11">
                  <c:v>0.70772058823529416</c:v>
                </c:pt>
                <c:pt idx="12">
                  <c:v>0.70389170896785114</c:v>
                </c:pt>
              </c:numCache>
            </c:numRef>
          </c:val>
        </c:ser>
        <c:ser>
          <c:idx val="7"/>
          <c:order val="7"/>
          <c:tx>
            <c:strRef>
              <c:f>'236 Wrzesień'!$E$47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'236 Wrzesień'!$F$47:$R$47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0.80851063829787229</c:v>
                </c:pt>
                <c:pt idx="2">
                  <c:v>0.75</c:v>
                </c:pt>
                <c:pt idx="3">
                  <c:v>0.76190476190476186</c:v>
                </c:pt>
                <c:pt idx="4">
                  <c:v>0.75862068965517238</c:v>
                </c:pt>
                <c:pt idx="5">
                  <c:v>0.76895306859205781</c:v>
                </c:pt>
                <c:pt idx="6">
                  <c:v>0.7384615384615385</c:v>
                </c:pt>
                <c:pt idx="7">
                  <c:v>0.69811320754716977</c:v>
                </c:pt>
                <c:pt idx="8">
                  <c:v>0.70772946859903385</c:v>
                </c:pt>
                <c:pt idx="9">
                  <c:v>0.69298245614035092</c:v>
                </c:pt>
                <c:pt idx="10">
                  <c:v>0.6901408450704225</c:v>
                </c:pt>
                <c:pt idx="11">
                  <c:v>0.67647058823529416</c:v>
                </c:pt>
                <c:pt idx="12">
                  <c:v>0.69204737732656518</c:v>
                </c:pt>
              </c:numCache>
            </c:numRef>
          </c:val>
        </c:ser>
        <c:ser>
          <c:idx val="8"/>
          <c:order val="8"/>
          <c:tx>
            <c:strRef>
              <c:f>'236 Wrzesień'!$E$48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'236 Wrzesień'!$F$48:$R$48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</c:v>
                </c:pt>
                <c:pt idx="3">
                  <c:v>0.69312169312169314</c:v>
                </c:pt>
                <c:pt idx="4">
                  <c:v>0.68965517241379315</c:v>
                </c:pt>
                <c:pt idx="5">
                  <c:v>0.6534296028880866</c:v>
                </c:pt>
                <c:pt idx="6">
                  <c:v>0.6676923076923077</c:v>
                </c:pt>
                <c:pt idx="7">
                  <c:v>0.65768194070080865</c:v>
                </c:pt>
                <c:pt idx="8">
                  <c:v>0.66666666666666663</c:v>
                </c:pt>
                <c:pt idx="9">
                  <c:v>0.67324561403508776</c:v>
                </c:pt>
                <c:pt idx="10">
                  <c:v>0.64989939637826966</c:v>
                </c:pt>
                <c:pt idx="11">
                  <c:v>0.64154411764705888</c:v>
                </c:pt>
                <c:pt idx="12">
                  <c:v>0.61252115059221657</c:v>
                </c:pt>
              </c:numCache>
            </c:numRef>
          </c:val>
        </c:ser>
        <c:ser>
          <c:idx val="9"/>
          <c:order val="9"/>
          <c:tx>
            <c:strRef>
              <c:f>'236 Wrzesień'!$E$49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'236 Wrzesień'!$F$49:$R$49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0.75</c:v>
                </c:pt>
                <c:pt idx="3">
                  <c:v>0.70370370370370372</c:v>
                </c:pt>
                <c:pt idx="4">
                  <c:v>0.68103448275862066</c:v>
                </c:pt>
                <c:pt idx="5">
                  <c:v>0.68231046931407946</c:v>
                </c:pt>
                <c:pt idx="6">
                  <c:v>0.64923076923076928</c:v>
                </c:pt>
                <c:pt idx="7">
                  <c:v>0.65229110512129385</c:v>
                </c:pt>
                <c:pt idx="8">
                  <c:v>0.60144927536231885</c:v>
                </c:pt>
                <c:pt idx="9">
                  <c:v>0.60526315789473684</c:v>
                </c:pt>
                <c:pt idx="10">
                  <c:v>0.59557344064386319</c:v>
                </c:pt>
                <c:pt idx="11">
                  <c:v>0.59007352941176472</c:v>
                </c:pt>
                <c:pt idx="12">
                  <c:v>0.60236886632825715</c:v>
                </c:pt>
              </c:numCache>
            </c:numRef>
          </c:val>
        </c:ser>
        <c:ser>
          <c:idx val="10"/>
          <c:order val="10"/>
          <c:tx>
            <c:strRef>
              <c:f>'236 Wrzesień'!$E$50</c:f>
              <c:strCache>
                <c:ptCount val="1"/>
                <c:pt idx="0">
                  <c:v>Zbigniew Futyma</c:v>
                </c:pt>
              </c:strCache>
            </c:strRef>
          </c:tx>
          <c:val>
            <c:numRef>
              <c:f>'236 Wrzesień'!$F$50:$R$50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0.69148936170212771</c:v>
                </c:pt>
                <c:pt idx="2">
                  <c:v>0.62857142857142856</c:v>
                </c:pt>
                <c:pt idx="3">
                  <c:v>0.63492063492063489</c:v>
                </c:pt>
                <c:pt idx="4">
                  <c:v>0.62931034482758619</c:v>
                </c:pt>
                <c:pt idx="5">
                  <c:v>0.62454873646209386</c:v>
                </c:pt>
                <c:pt idx="6">
                  <c:v>0.59076923076923082</c:v>
                </c:pt>
                <c:pt idx="7">
                  <c:v>0.58760107816711593</c:v>
                </c:pt>
                <c:pt idx="8">
                  <c:v>0.55797101449275366</c:v>
                </c:pt>
                <c:pt idx="9">
                  <c:v>0.56578947368421051</c:v>
                </c:pt>
                <c:pt idx="10">
                  <c:v>0.5714285714285714</c:v>
                </c:pt>
                <c:pt idx="11">
                  <c:v>0.5625</c:v>
                </c:pt>
                <c:pt idx="12">
                  <c:v>0.5769881556683587</c:v>
                </c:pt>
              </c:numCache>
            </c:numRef>
          </c:val>
        </c:ser>
        <c:ser>
          <c:idx val="11"/>
          <c:order val="11"/>
          <c:tx>
            <c:strRef>
              <c:f>'236 Wrzesień'!$E$51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'236 Wrzesień'!$F$51:$R$51</c:f>
              <c:numCache>
                <c:formatCode>0.0000</c:formatCode>
                <c:ptCount val="13"/>
                <c:pt idx="0">
                  <c:v>0.75</c:v>
                </c:pt>
                <c:pt idx="1">
                  <c:v>0.74468085106382975</c:v>
                </c:pt>
                <c:pt idx="2">
                  <c:v>0.62142857142857144</c:v>
                </c:pt>
                <c:pt idx="3">
                  <c:v>0.61375661375661372</c:v>
                </c:pt>
                <c:pt idx="4">
                  <c:v>0.61206896551724133</c:v>
                </c:pt>
                <c:pt idx="5">
                  <c:v>0.59566787003610111</c:v>
                </c:pt>
                <c:pt idx="6">
                  <c:v>0.58461538461538465</c:v>
                </c:pt>
                <c:pt idx="7">
                  <c:v>0.54986522911051217</c:v>
                </c:pt>
                <c:pt idx="8">
                  <c:v>0.55555555555555558</c:v>
                </c:pt>
                <c:pt idx="9">
                  <c:v>0.55043859649122806</c:v>
                </c:pt>
                <c:pt idx="10">
                  <c:v>0.54728370221327971</c:v>
                </c:pt>
                <c:pt idx="11">
                  <c:v>0.50183823529411764</c:v>
                </c:pt>
                <c:pt idx="12">
                  <c:v>0.52453468697123518</c:v>
                </c:pt>
              </c:numCache>
            </c:numRef>
          </c:val>
        </c:ser>
        <c:ser>
          <c:idx val="12"/>
          <c:order val="12"/>
          <c:tx>
            <c:strRef>
              <c:f>'236 Wrzesień'!$E$52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'236 Wrzesień'!$F$52:$R$52</c:f>
              <c:numCache>
                <c:formatCode>0.0000</c:formatCode>
                <c:ptCount val="13"/>
                <c:pt idx="0">
                  <c:v>0.54166666666666663</c:v>
                </c:pt>
                <c:pt idx="1">
                  <c:v>0.64893617021276595</c:v>
                </c:pt>
                <c:pt idx="2">
                  <c:v>0.5714285714285714</c:v>
                </c:pt>
                <c:pt idx="3">
                  <c:v>0.49735449735449733</c:v>
                </c:pt>
                <c:pt idx="4">
                  <c:v>0.49568965517241381</c:v>
                </c:pt>
                <c:pt idx="5">
                  <c:v>0.46570397111913359</c:v>
                </c:pt>
                <c:pt idx="6">
                  <c:v>0.41846153846153844</c:v>
                </c:pt>
                <c:pt idx="7">
                  <c:v>0.40431266846361186</c:v>
                </c:pt>
                <c:pt idx="8">
                  <c:v>0.40096618357487923</c:v>
                </c:pt>
                <c:pt idx="9">
                  <c:v>0.375</c:v>
                </c:pt>
                <c:pt idx="10">
                  <c:v>0.41247484909456739</c:v>
                </c:pt>
                <c:pt idx="11">
                  <c:v>0.40257352941176472</c:v>
                </c:pt>
                <c:pt idx="12">
                  <c:v>0.42470389170896783</c:v>
                </c:pt>
              </c:numCache>
            </c:numRef>
          </c:val>
        </c:ser>
        <c:ser>
          <c:idx val="13"/>
          <c:order val="13"/>
          <c:tx>
            <c:strRef>
              <c:f>'236 Wrzesień'!$E$53</c:f>
              <c:strCache>
                <c:ptCount val="1"/>
                <c:pt idx="0">
                  <c:v>Roman Kozieł</c:v>
                </c:pt>
              </c:strCache>
            </c:strRef>
          </c:tx>
          <c:val>
            <c:numRef>
              <c:f>'236 Wrzesień'!$F$53:$R$53</c:f>
              <c:numCache>
                <c:formatCode>0.0000</c:formatCode>
                <c:ptCount val="13"/>
                <c:pt idx="0">
                  <c:v>0.25</c:v>
                </c:pt>
                <c:pt idx="1">
                  <c:v>0.28723404255319152</c:v>
                </c:pt>
                <c:pt idx="2">
                  <c:v>0.42142857142857143</c:v>
                </c:pt>
                <c:pt idx="3">
                  <c:v>0.39153439153439151</c:v>
                </c:pt>
                <c:pt idx="4">
                  <c:v>0.46120689655172414</c:v>
                </c:pt>
                <c:pt idx="5">
                  <c:v>0.47292418772563177</c:v>
                </c:pt>
                <c:pt idx="6">
                  <c:v>0.46153846153846156</c:v>
                </c:pt>
                <c:pt idx="7">
                  <c:v>0.44743935309973049</c:v>
                </c:pt>
                <c:pt idx="8">
                  <c:v>0.43236714975845408</c:v>
                </c:pt>
                <c:pt idx="9">
                  <c:v>0.4057017543859649</c:v>
                </c:pt>
                <c:pt idx="10">
                  <c:v>0.3903420523138833</c:v>
                </c:pt>
                <c:pt idx="11">
                  <c:v>0.38419117647058826</c:v>
                </c:pt>
                <c:pt idx="12">
                  <c:v>0.3536379018612521</c:v>
                </c:pt>
              </c:numCache>
            </c:numRef>
          </c:val>
        </c:ser>
        <c:marker val="1"/>
        <c:axId val="56459648"/>
        <c:axId val="56461184"/>
      </c:lineChart>
      <c:catAx>
        <c:axId val="56459648"/>
        <c:scaling>
          <c:orientation val="minMax"/>
        </c:scaling>
        <c:axPos val="b"/>
        <c:numFmt formatCode="General" sourceLinked="1"/>
        <c:tickLblPos val="nextTo"/>
        <c:crossAx val="56461184"/>
        <c:crosses val="autoZero"/>
        <c:auto val="1"/>
        <c:lblAlgn val="ctr"/>
        <c:lblOffset val="100"/>
      </c:catAx>
      <c:valAx>
        <c:axId val="5646118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56459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"/>
          <c:w val="0.27641461124595218"/>
          <c:h val="0.75763269969916913"/>
        </c:manualLayout>
      </c:layout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2"/>
          <c:y val="3.9863574745464515E-2"/>
          <c:w val="0.713814057463366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93320704"/>
        <c:axId val="93322240"/>
      </c:lineChart>
      <c:catAx>
        <c:axId val="93320704"/>
        <c:scaling>
          <c:orientation val="minMax"/>
        </c:scaling>
        <c:axPos val="b"/>
        <c:numFmt formatCode="General" sourceLinked="1"/>
        <c:tickLblPos val="nextTo"/>
        <c:crossAx val="93322240"/>
        <c:crosses val="autoZero"/>
        <c:auto val="1"/>
        <c:lblAlgn val="ctr"/>
        <c:lblOffset val="100"/>
      </c:catAx>
      <c:valAx>
        <c:axId val="9332224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3320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2"/>
        </c:manualLayout>
      </c:layout>
    </c:legend>
    <c:plotVisOnly val="1"/>
    <c:dispBlanksAs val="gap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93354624"/>
        <c:axId val="93372800"/>
      </c:lineChart>
      <c:catAx>
        <c:axId val="93354624"/>
        <c:scaling>
          <c:orientation val="minMax"/>
        </c:scaling>
        <c:axPos val="b"/>
        <c:numFmt formatCode="General" sourceLinked="1"/>
        <c:tickLblPos val="nextTo"/>
        <c:crossAx val="93372800"/>
        <c:crosses val="autoZero"/>
        <c:auto val="1"/>
        <c:lblAlgn val="ctr"/>
        <c:lblOffset val="100"/>
      </c:catAx>
      <c:valAx>
        <c:axId val="9337280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3354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03"/>
          <c:w val="0.27641461124595168"/>
          <c:h val="0.75763269969916869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93504256"/>
        <c:axId val="93505792"/>
      </c:lineChart>
      <c:catAx>
        <c:axId val="93504256"/>
        <c:scaling>
          <c:orientation val="minMax"/>
        </c:scaling>
        <c:axPos val="b"/>
        <c:numFmt formatCode="General" sourceLinked="1"/>
        <c:tickLblPos val="nextTo"/>
        <c:crossAx val="93505792"/>
        <c:crosses val="autoZero"/>
        <c:auto val="1"/>
        <c:lblAlgn val="ctr"/>
        <c:lblOffset val="100"/>
      </c:catAx>
      <c:valAx>
        <c:axId val="9350579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3504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46"/>
          <c:h val="0.7576326996991683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04"/>
          <c:y val="3.9863574745464515E-2"/>
          <c:w val="0.71381405746336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93543808"/>
        <c:axId val="93561984"/>
      </c:lineChart>
      <c:catAx>
        <c:axId val="93543808"/>
        <c:scaling>
          <c:orientation val="minMax"/>
        </c:scaling>
        <c:axPos val="b"/>
        <c:numFmt formatCode="General" sourceLinked="1"/>
        <c:tickLblPos val="nextTo"/>
        <c:crossAx val="93561984"/>
        <c:crosses val="autoZero"/>
        <c:auto val="1"/>
        <c:lblAlgn val="ctr"/>
        <c:lblOffset val="100"/>
      </c:catAx>
      <c:valAx>
        <c:axId val="9356198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93543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23"/>
        </c:manualLayout>
      </c:layout>
    </c:legend>
    <c:plotVisOnly val="1"/>
    <c:dispBlanksAs val="gap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04"/>
          <c:y val="3.9863574745464515E-2"/>
          <c:w val="0.71381405746336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93725440"/>
        <c:axId val="93726976"/>
      </c:lineChart>
      <c:catAx>
        <c:axId val="93725440"/>
        <c:scaling>
          <c:orientation val="minMax"/>
        </c:scaling>
        <c:axPos val="b"/>
        <c:numFmt formatCode="General" sourceLinked="1"/>
        <c:tickLblPos val="nextTo"/>
        <c:crossAx val="93726976"/>
        <c:crosses val="autoZero"/>
        <c:auto val="1"/>
        <c:lblAlgn val="ctr"/>
        <c:lblOffset val="100"/>
      </c:catAx>
      <c:valAx>
        <c:axId val="9372697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93725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23"/>
        </c:manualLayout>
      </c:layout>
    </c:legend>
    <c:plotVisOnly val="1"/>
    <c:dispBlanksAs val="gap"/>
  </c:chart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26"/>
          <c:y val="3.9863574745464515E-2"/>
          <c:w val="0.713814057463366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93997696"/>
        <c:axId val="94011776"/>
      </c:lineChart>
      <c:catAx>
        <c:axId val="93997696"/>
        <c:scaling>
          <c:orientation val="minMax"/>
        </c:scaling>
        <c:axPos val="b"/>
        <c:numFmt formatCode="General" sourceLinked="1"/>
        <c:tickLblPos val="nextTo"/>
        <c:crossAx val="94011776"/>
        <c:crosses val="autoZero"/>
        <c:auto val="1"/>
        <c:lblAlgn val="ctr"/>
        <c:lblOffset val="100"/>
      </c:catAx>
      <c:valAx>
        <c:axId val="9401177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93997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4"/>
        </c:manualLayout>
      </c:layout>
    </c:legend>
    <c:plotVisOnly val="1"/>
    <c:dispBlanksAs val="gap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94044160"/>
        <c:axId val="94045696"/>
      </c:lineChart>
      <c:catAx>
        <c:axId val="94044160"/>
        <c:scaling>
          <c:orientation val="minMax"/>
        </c:scaling>
        <c:axPos val="b"/>
        <c:numFmt formatCode="General" sourceLinked="1"/>
        <c:tickLblPos val="nextTo"/>
        <c:crossAx val="94045696"/>
        <c:crosses val="autoZero"/>
        <c:auto val="1"/>
        <c:lblAlgn val="ctr"/>
        <c:lblOffset val="100"/>
      </c:catAx>
      <c:valAx>
        <c:axId val="94045696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94044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16</xdr:row>
      <xdr:rowOff>152399</xdr:rowOff>
    </xdr:from>
    <xdr:to>
      <xdr:col>18</xdr:col>
      <xdr:colOff>228600</xdr:colOff>
      <xdr:row>41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3"/>
  <sheetViews>
    <sheetView tabSelected="1"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8"/>
      <c r="T1" s="48"/>
      <c r="U1" s="48"/>
      <c r="V1" s="48"/>
      <c r="W1" s="48"/>
      <c r="X1" s="22" t="s">
        <v>32</v>
      </c>
      <c r="Y1" s="22" t="s">
        <v>31</v>
      </c>
      <c r="Z1" s="49" t="s">
        <v>23</v>
      </c>
      <c r="AA1" s="49"/>
      <c r="AB1" s="49"/>
      <c r="AC1" s="49"/>
      <c r="AD1" s="20" t="s">
        <v>26</v>
      </c>
      <c r="AE1" s="41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2">
        <v>0</v>
      </c>
      <c r="T2" s="42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6" si="0">SUM(F3:R3)</f>
        <v>591</v>
      </c>
      <c r="F3" s="17">
        <v>45</v>
      </c>
      <c r="G3" s="17">
        <v>49</v>
      </c>
      <c r="H3" s="17">
        <v>46</v>
      </c>
      <c r="I3" s="17">
        <v>49</v>
      </c>
      <c r="J3" s="17">
        <v>43</v>
      </c>
      <c r="K3" s="17">
        <v>45</v>
      </c>
      <c r="L3" s="17">
        <v>48</v>
      </c>
      <c r="M3" s="17">
        <v>46</v>
      </c>
      <c r="N3" s="17">
        <v>43</v>
      </c>
      <c r="O3" s="17">
        <v>42</v>
      </c>
      <c r="P3" s="17">
        <v>41</v>
      </c>
      <c r="Q3" s="17">
        <v>47</v>
      </c>
      <c r="R3" s="17">
        <f>SUM(S3:W3)</f>
        <v>47</v>
      </c>
      <c r="S3" s="17">
        <v>9</v>
      </c>
      <c r="T3" s="17">
        <v>9</v>
      </c>
      <c r="U3" s="17">
        <v>10</v>
      </c>
      <c r="V3" s="17">
        <v>10</v>
      </c>
      <c r="W3" s="17">
        <v>9</v>
      </c>
      <c r="X3" s="24">
        <f t="shared" ref="X3:X16" si="1">E3/13</f>
        <v>45.46153846153846</v>
      </c>
      <c r="Y3" s="24">
        <f t="shared" ref="Y3:Y16" si="2">X3/5</f>
        <v>9.092307692307692</v>
      </c>
      <c r="AD3">
        <f t="shared" ref="AD3:AD7" si="3">E3-$AE$1</f>
        <v>-59</v>
      </c>
      <c r="AE3" s="19">
        <f t="shared" ref="AE3:AE7" si="4">E3/$AE$1</f>
        <v>0.90923076923076918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473</v>
      </c>
      <c r="F4" s="18">
        <v>48</v>
      </c>
      <c r="G4" s="18">
        <v>43</v>
      </c>
      <c r="H4" s="18">
        <v>42</v>
      </c>
      <c r="I4" s="18">
        <v>38</v>
      </c>
      <c r="J4" s="14">
        <v>39</v>
      </c>
      <c r="K4" s="14">
        <v>31</v>
      </c>
      <c r="L4" s="14">
        <v>32</v>
      </c>
      <c r="M4" s="14">
        <v>40</v>
      </c>
      <c r="N4" s="14">
        <v>34</v>
      </c>
      <c r="O4" s="14">
        <v>27</v>
      </c>
      <c r="P4" s="14">
        <v>31</v>
      </c>
      <c r="Q4" s="14">
        <v>30</v>
      </c>
      <c r="R4" s="14">
        <f t="shared" ref="R4:R16" si="5">SUM(S4:W4)</f>
        <v>38</v>
      </c>
      <c r="S4" s="14">
        <v>9</v>
      </c>
      <c r="T4" s="14">
        <v>8</v>
      </c>
      <c r="U4" s="14">
        <v>3</v>
      </c>
      <c r="V4" s="14">
        <v>9</v>
      </c>
      <c r="W4" s="14">
        <v>9</v>
      </c>
      <c r="X4" s="24">
        <f t="shared" si="1"/>
        <v>36.384615384615387</v>
      </c>
      <c r="Y4" s="24">
        <f t="shared" si="2"/>
        <v>7.2769230769230777</v>
      </c>
      <c r="Z4">
        <f>E3-E4</f>
        <v>118</v>
      </c>
      <c r="AA4" s="19">
        <f t="shared" ref="AA4:AA7" si="6">E4/E3</f>
        <v>0.80033840947546531</v>
      </c>
      <c r="AB4">
        <f t="shared" ref="AB4:AB7" si="7">E4-E$3</f>
        <v>-118</v>
      </c>
      <c r="AC4" s="19">
        <f t="shared" ref="AC4:AC7" si="8">E4/E$3</f>
        <v>0.80033840947546531</v>
      </c>
      <c r="AD4">
        <f t="shared" si="3"/>
        <v>-177</v>
      </c>
      <c r="AE4" s="19">
        <f t="shared" si="4"/>
        <v>0.72769230769230764</v>
      </c>
    </row>
    <row r="5" spans="1:31">
      <c r="A5" s="9">
        <v>3</v>
      </c>
      <c r="B5" s="11" t="s">
        <v>27</v>
      </c>
      <c r="C5" s="10" t="s">
        <v>5</v>
      </c>
      <c r="D5" s="16" t="s">
        <v>9</v>
      </c>
      <c r="E5" s="13">
        <f t="shared" si="0"/>
        <v>465</v>
      </c>
      <c r="F5" s="17">
        <v>35</v>
      </c>
      <c r="G5" s="17">
        <v>37</v>
      </c>
      <c r="H5" s="17">
        <v>35</v>
      </c>
      <c r="I5" s="17">
        <v>40</v>
      </c>
      <c r="J5" s="17">
        <v>39</v>
      </c>
      <c r="K5" s="17">
        <v>29</v>
      </c>
      <c r="L5" s="17">
        <v>35</v>
      </c>
      <c r="M5" s="17">
        <v>34</v>
      </c>
      <c r="N5" s="17">
        <v>35</v>
      </c>
      <c r="O5" s="17">
        <v>31</v>
      </c>
      <c r="P5" s="17">
        <v>38</v>
      </c>
      <c r="Q5" s="17">
        <v>33</v>
      </c>
      <c r="R5" s="17">
        <f t="shared" si="5"/>
        <v>44</v>
      </c>
      <c r="S5" s="17">
        <v>9</v>
      </c>
      <c r="T5" s="17">
        <v>8</v>
      </c>
      <c r="U5" s="17">
        <v>8</v>
      </c>
      <c r="V5" s="17">
        <v>10</v>
      </c>
      <c r="W5" s="17">
        <v>9</v>
      </c>
      <c r="X5" s="24">
        <f t="shared" si="1"/>
        <v>35.769230769230766</v>
      </c>
      <c r="Y5" s="24">
        <f t="shared" si="2"/>
        <v>7.1538461538461533</v>
      </c>
      <c r="Z5">
        <f t="shared" ref="Z5:Z10" si="9">E4-E5</f>
        <v>8</v>
      </c>
      <c r="AA5" s="19">
        <f t="shared" si="6"/>
        <v>0.9830866807610994</v>
      </c>
      <c r="AB5">
        <f t="shared" si="7"/>
        <v>-126</v>
      </c>
      <c r="AC5" s="19">
        <f t="shared" si="8"/>
        <v>0.78680203045685282</v>
      </c>
      <c r="AD5">
        <f t="shared" si="3"/>
        <v>-185</v>
      </c>
      <c r="AE5" s="19">
        <f t="shared" si="4"/>
        <v>0.7153846153846154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463</v>
      </c>
      <c r="F6" s="14">
        <v>40</v>
      </c>
      <c r="G6" s="14">
        <v>38</v>
      </c>
      <c r="H6" s="14">
        <v>40</v>
      </c>
      <c r="I6" s="14">
        <v>40</v>
      </c>
      <c r="J6" s="14">
        <v>32</v>
      </c>
      <c r="K6" s="14">
        <v>39</v>
      </c>
      <c r="L6" s="14">
        <v>36</v>
      </c>
      <c r="M6" s="14">
        <v>40</v>
      </c>
      <c r="N6" s="14">
        <v>35</v>
      </c>
      <c r="O6" s="14">
        <v>31</v>
      </c>
      <c r="P6" s="14">
        <v>31</v>
      </c>
      <c r="Q6" s="14">
        <v>20</v>
      </c>
      <c r="R6" s="14">
        <f t="shared" si="5"/>
        <v>41</v>
      </c>
      <c r="S6" s="14">
        <v>7</v>
      </c>
      <c r="T6" s="14">
        <v>8</v>
      </c>
      <c r="U6" s="14">
        <v>8</v>
      </c>
      <c r="V6" s="14">
        <v>9</v>
      </c>
      <c r="W6" s="14">
        <v>9</v>
      </c>
      <c r="X6" s="24">
        <f t="shared" si="1"/>
        <v>35.615384615384613</v>
      </c>
      <c r="Y6" s="24">
        <f t="shared" si="2"/>
        <v>7.1230769230769226</v>
      </c>
      <c r="Z6">
        <f t="shared" si="9"/>
        <v>2</v>
      </c>
      <c r="AA6" s="19">
        <f t="shared" si="6"/>
        <v>0.99569892473118282</v>
      </c>
      <c r="AB6">
        <f t="shared" si="7"/>
        <v>-128</v>
      </c>
      <c r="AC6" s="19">
        <f t="shared" si="8"/>
        <v>0.78341793570219964</v>
      </c>
      <c r="AD6">
        <f t="shared" si="3"/>
        <v>-187</v>
      </c>
      <c r="AE6" s="19">
        <f t="shared" si="4"/>
        <v>0.71230769230769231</v>
      </c>
    </row>
    <row r="7" spans="1:31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451</v>
      </c>
      <c r="F7" s="17">
        <v>40</v>
      </c>
      <c r="G7" s="17">
        <v>37</v>
      </c>
      <c r="H7" s="17">
        <v>39</v>
      </c>
      <c r="I7" s="17">
        <v>36</v>
      </c>
      <c r="J7" s="17">
        <v>33</v>
      </c>
      <c r="K7" s="17">
        <v>41</v>
      </c>
      <c r="L7" s="17">
        <v>40</v>
      </c>
      <c r="M7" s="17">
        <v>21</v>
      </c>
      <c r="N7" s="17">
        <v>28</v>
      </c>
      <c r="O7" s="17">
        <v>37</v>
      </c>
      <c r="P7" s="17">
        <v>29</v>
      </c>
      <c r="Q7" s="17">
        <v>27</v>
      </c>
      <c r="R7" s="17">
        <f t="shared" si="5"/>
        <v>43</v>
      </c>
      <c r="S7" s="17">
        <v>9</v>
      </c>
      <c r="T7" s="17">
        <v>8</v>
      </c>
      <c r="U7" s="17">
        <v>9</v>
      </c>
      <c r="V7" s="17">
        <v>8</v>
      </c>
      <c r="W7" s="17">
        <v>9</v>
      </c>
      <c r="X7" s="24">
        <f t="shared" si="1"/>
        <v>34.692307692307693</v>
      </c>
      <c r="Y7" s="24">
        <f t="shared" si="2"/>
        <v>6.9384615384615387</v>
      </c>
      <c r="Z7">
        <f t="shared" si="9"/>
        <v>12</v>
      </c>
      <c r="AA7" s="19">
        <f t="shared" si="6"/>
        <v>0.97408207343412523</v>
      </c>
      <c r="AB7">
        <f t="shared" si="7"/>
        <v>-140</v>
      </c>
      <c r="AC7" s="19">
        <f t="shared" si="8"/>
        <v>0.76311336717428091</v>
      </c>
      <c r="AD7">
        <f t="shared" si="3"/>
        <v>-199</v>
      </c>
      <c r="AE7" s="19">
        <f t="shared" si="4"/>
        <v>0.69384615384615389</v>
      </c>
    </row>
    <row r="8" spans="1:31">
      <c r="A8" s="9">
        <v>6</v>
      </c>
      <c r="B8" s="11" t="s">
        <v>78</v>
      </c>
      <c r="C8" s="12" t="s">
        <v>79</v>
      </c>
      <c r="D8" s="12" t="s">
        <v>6</v>
      </c>
      <c r="E8" s="13">
        <f t="shared" si="0"/>
        <v>427</v>
      </c>
      <c r="F8" s="18">
        <v>32</v>
      </c>
      <c r="G8" s="18">
        <v>39</v>
      </c>
      <c r="H8" s="18">
        <v>42</v>
      </c>
      <c r="I8" s="18">
        <v>36</v>
      </c>
      <c r="J8" s="18">
        <v>36</v>
      </c>
      <c r="K8" s="18">
        <v>36</v>
      </c>
      <c r="L8" s="18">
        <v>32</v>
      </c>
      <c r="M8" s="18">
        <v>34</v>
      </c>
      <c r="N8" s="18">
        <v>32</v>
      </c>
      <c r="O8" s="18">
        <v>22</v>
      </c>
      <c r="P8" s="18">
        <v>21</v>
      </c>
      <c r="Q8" s="18">
        <v>29</v>
      </c>
      <c r="R8" s="18">
        <f t="shared" si="5"/>
        <v>36</v>
      </c>
      <c r="S8" s="18">
        <v>6</v>
      </c>
      <c r="T8" s="18">
        <v>9</v>
      </c>
      <c r="U8" s="18">
        <v>5</v>
      </c>
      <c r="V8" s="18">
        <v>10</v>
      </c>
      <c r="W8" s="18">
        <v>6</v>
      </c>
      <c r="X8" s="24">
        <f t="shared" si="1"/>
        <v>32.846153846153847</v>
      </c>
      <c r="Y8" s="24">
        <f t="shared" si="2"/>
        <v>6.569230769230769</v>
      </c>
      <c r="Z8">
        <f t="shared" si="9"/>
        <v>24</v>
      </c>
      <c r="AA8" s="19">
        <f>E8/E7</f>
        <v>0.94678492239467849</v>
      </c>
      <c r="AB8">
        <f>E8-E$3</f>
        <v>-164</v>
      </c>
      <c r="AC8" s="19">
        <f>E8/E$3</f>
        <v>0.72250423011844334</v>
      </c>
      <c r="AD8">
        <f>E8-$AE$1</f>
        <v>-223</v>
      </c>
      <c r="AE8" s="19">
        <f>E8/$AE$1</f>
        <v>0.65692307692307694</v>
      </c>
    </row>
    <row r="9" spans="1:31">
      <c r="A9" s="9">
        <v>7</v>
      </c>
      <c r="B9" s="11" t="s">
        <v>77</v>
      </c>
      <c r="C9" s="12" t="s">
        <v>5</v>
      </c>
      <c r="D9" s="12" t="s">
        <v>8</v>
      </c>
      <c r="E9" s="13">
        <f t="shared" si="0"/>
        <v>416</v>
      </c>
      <c r="F9" s="17">
        <v>37</v>
      </c>
      <c r="G9" s="17">
        <v>34</v>
      </c>
      <c r="H9" s="17">
        <v>35</v>
      </c>
      <c r="I9" s="17">
        <v>43</v>
      </c>
      <c r="J9" s="17">
        <v>34</v>
      </c>
      <c r="K9" s="17">
        <v>29</v>
      </c>
      <c r="L9" s="17">
        <v>37</v>
      </c>
      <c r="M9" s="17">
        <v>33</v>
      </c>
      <c r="N9" s="17">
        <v>26</v>
      </c>
      <c r="O9" s="17">
        <v>26</v>
      </c>
      <c r="P9" s="17">
        <v>21</v>
      </c>
      <c r="Q9" s="17">
        <v>30</v>
      </c>
      <c r="R9" s="17">
        <f t="shared" si="5"/>
        <v>31</v>
      </c>
      <c r="S9" s="17">
        <v>5</v>
      </c>
      <c r="T9" s="17">
        <v>4</v>
      </c>
      <c r="U9" s="17">
        <v>5</v>
      </c>
      <c r="V9" s="17">
        <v>9</v>
      </c>
      <c r="W9" s="17">
        <v>8</v>
      </c>
      <c r="X9" s="24">
        <f t="shared" si="1"/>
        <v>32</v>
      </c>
      <c r="Y9" s="24">
        <f t="shared" si="2"/>
        <v>6.4</v>
      </c>
      <c r="Z9">
        <f t="shared" si="9"/>
        <v>11</v>
      </c>
      <c r="AA9" s="19">
        <f t="shared" ref="AA9:AA10" si="10">E9/E8</f>
        <v>0.97423887587822011</v>
      </c>
      <c r="AB9">
        <f t="shared" ref="AB9:AB10" si="11">E9-E$3</f>
        <v>-175</v>
      </c>
      <c r="AC9" s="19">
        <f t="shared" ref="AC9:AC10" si="12">E9/E$3</f>
        <v>0.70389170896785114</v>
      </c>
      <c r="AD9">
        <f t="shared" ref="AD9:AD10" si="13">E9-$AE$1</f>
        <v>-234</v>
      </c>
      <c r="AE9" s="19">
        <f t="shared" ref="AE9:AE10" si="14">E9/$AE$1</f>
        <v>0.64</v>
      </c>
    </row>
    <row r="10" spans="1:31">
      <c r="A10" s="9">
        <v>8</v>
      </c>
      <c r="B10" s="11" t="s">
        <v>75</v>
      </c>
      <c r="C10" s="12" t="s">
        <v>5</v>
      </c>
      <c r="D10" s="12" t="s">
        <v>6</v>
      </c>
      <c r="E10" s="13">
        <f t="shared" si="0"/>
        <v>409</v>
      </c>
      <c r="F10" s="18">
        <v>40</v>
      </c>
      <c r="G10" s="18">
        <v>36</v>
      </c>
      <c r="H10" s="18">
        <v>29</v>
      </c>
      <c r="I10" s="18">
        <v>39</v>
      </c>
      <c r="J10" s="14">
        <v>32</v>
      </c>
      <c r="K10" s="14">
        <v>37</v>
      </c>
      <c r="L10" s="14">
        <v>27</v>
      </c>
      <c r="M10" s="14">
        <v>19</v>
      </c>
      <c r="N10" s="14">
        <v>34</v>
      </c>
      <c r="O10" s="14">
        <v>23</v>
      </c>
      <c r="P10" s="14">
        <v>27</v>
      </c>
      <c r="Q10" s="14">
        <v>25</v>
      </c>
      <c r="R10" s="14">
        <f t="shared" si="5"/>
        <v>41</v>
      </c>
      <c r="S10" s="14">
        <v>9</v>
      </c>
      <c r="T10" s="14">
        <v>10</v>
      </c>
      <c r="U10" s="14">
        <v>8</v>
      </c>
      <c r="V10" s="14">
        <v>5</v>
      </c>
      <c r="W10" s="14">
        <v>9</v>
      </c>
      <c r="X10" s="24">
        <f t="shared" si="1"/>
        <v>31.46153846153846</v>
      </c>
      <c r="Y10" s="24">
        <f t="shared" si="2"/>
        <v>6.2923076923076922</v>
      </c>
      <c r="Z10">
        <f t="shared" si="9"/>
        <v>7</v>
      </c>
      <c r="AA10" s="19">
        <f t="shared" si="10"/>
        <v>0.98317307692307687</v>
      </c>
      <c r="AB10">
        <f t="shared" si="11"/>
        <v>-182</v>
      </c>
      <c r="AC10" s="19">
        <f t="shared" si="12"/>
        <v>0.69204737732656518</v>
      </c>
      <c r="AD10">
        <f t="shared" si="13"/>
        <v>-241</v>
      </c>
      <c r="AE10" s="19">
        <f t="shared" si="14"/>
        <v>0.62923076923076926</v>
      </c>
    </row>
    <row r="11" spans="1:31">
      <c r="A11" s="9">
        <v>9</v>
      </c>
      <c r="B11" s="11" t="s">
        <v>53</v>
      </c>
      <c r="C11" s="12" t="s">
        <v>5</v>
      </c>
      <c r="D11" s="12" t="s">
        <v>6</v>
      </c>
      <c r="E11" s="13">
        <f t="shared" si="0"/>
        <v>362</v>
      </c>
      <c r="F11" s="17">
        <v>36</v>
      </c>
      <c r="G11" s="17">
        <v>27</v>
      </c>
      <c r="H11" s="17">
        <v>35</v>
      </c>
      <c r="I11" s="17">
        <v>33</v>
      </c>
      <c r="J11" s="17">
        <v>29</v>
      </c>
      <c r="K11" s="17">
        <v>21</v>
      </c>
      <c r="L11" s="17">
        <v>36</v>
      </c>
      <c r="M11" s="17">
        <v>27</v>
      </c>
      <c r="N11" s="17">
        <v>32</v>
      </c>
      <c r="O11" s="17">
        <v>31</v>
      </c>
      <c r="P11" s="17">
        <v>16</v>
      </c>
      <c r="Q11" s="17">
        <v>26</v>
      </c>
      <c r="R11" s="17">
        <f t="shared" si="5"/>
        <v>13</v>
      </c>
      <c r="S11" s="17">
        <v>9</v>
      </c>
      <c r="T11" s="17">
        <v>2</v>
      </c>
      <c r="U11" s="17">
        <v>2</v>
      </c>
      <c r="V11" s="17"/>
      <c r="W11" s="17"/>
      <c r="X11" s="24">
        <f t="shared" si="1"/>
        <v>27.846153846153847</v>
      </c>
      <c r="Y11" s="24">
        <f t="shared" si="2"/>
        <v>5.569230769230769</v>
      </c>
      <c r="Z11">
        <f>E10-E11</f>
        <v>47</v>
      </c>
      <c r="AA11" s="19">
        <f>E11/E10</f>
        <v>0.88508557457212711</v>
      </c>
      <c r="AB11">
        <f>E11-E$3</f>
        <v>-229</v>
      </c>
      <c r="AC11" s="19">
        <f>E11/E$3</f>
        <v>0.61252115059221657</v>
      </c>
      <c r="AD11">
        <f>E11-$AE$1</f>
        <v>-288</v>
      </c>
      <c r="AE11" s="19">
        <f>E11/$AE$1</f>
        <v>0.55692307692307697</v>
      </c>
    </row>
    <row r="12" spans="1:31">
      <c r="A12" s="9">
        <v>10</v>
      </c>
      <c r="B12" s="11" t="s">
        <v>68</v>
      </c>
      <c r="C12" s="12" t="s">
        <v>76</v>
      </c>
      <c r="D12" s="12" t="s">
        <v>8</v>
      </c>
      <c r="E12" s="13">
        <f t="shared" si="0"/>
        <v>356</v>
      </c>
      <c r="F12" s="18">
        <v>36</v>
      </c>
      <c r="G12" s="18">
        <v>27</v>
      </c>
      <c r="H12" s="18">
        <v>42</v>
      </c>
      <c r="I12" s="18">
        <v>28</v>
      </c>
      <c r="J12" s="14">
        <v>25</v>
      </c>
      <c r="K12" s="14">
        <v>31</v>
      </c>
      <c r="L12" s="14">
        <v>22</v>
      </c>
      <c r="M12" s="14">
        <v>31</v>
      </c>
      <c r="N12" s="14">
        <v>7</v>
      </c>
      <c r="O12" s="14">
        <v>27</v>
      </c>
      <c r="P12" s="14">
        <v>20</v>
      </c>
      <c r="Q12" s="14">
        <v>25</v>
      </c>
      <c r="R12" s="14">
        <f t="shared" si="5"/>
        <v>35</v>
      </c>
      <c r="S12" s="14">
        <v>6</v>
      </c>
      <c r="T12" s="14">
        <v>7</v>
      </c>
      <c r="U12" s="14">
        <v>5</v>
      </c>
      <c r="V12" s="14">
        <v>8</v>
      </c>
      <c r="W12" s="14">
        <v>9</v>
      </c>
      <c r="X12" s="24">
        <f t="shared" si="1"/>
        <v>27.384615384615383</v>
      </c>
      <c r="Y12" s="24">
        <f t="shared" si="2"/>
        <v>5.476923076923077</v>
      </c>
      <c r="Z12">
        <f>E11-E12</f>
        <v>6</v>
      </c>
      <c r="AA12" s="19">
        <f>E12/E11</f>
        <v>0.98342541436464093</v>
      </c>
      <c r="AB12">
        <f>E12-E$3</f>
        <v>-235</v>
      </c>
      <c r="AC12" s="19">
        <f>E12/E$3</f>
        <v>0.60236886632825715</v>
      </c>
      <c r="AD12">
        <f>E12-$AE$1</f>
        <v>-294</v>
      </c>
      <c r="AE12" s="19">
        <f>E12/$AE$1</f>
        <v>0.5476923076923077</v>
      </c>
    </row>
    <row r="13" spans="1:31">
      <c r="A13" s="9">
        <v>11</v>
      </c>
      <c r="B13" s="11" t="s">
        <v>80</v>
      </c>
      <c r="C13" s="12" t="s">
        <v>5</v>
      </c>
      <c r="D13" s="12" t="s">
        <v>6</v>
      </c>
      <c r="E13" s="13">
        <f t="shared" si="0"/>
        <v>341</v>
      </c>
      <c r="F13" s="17">
        <v>35</v>
      </c>
      <c r="G13" s="17">
        <v>30</v>
      </c>
      <c r="H13" s="17">
        <v>23</v>
      </c>
      <c r="I13" s="17">
        <v>32</v>
      </c>
      <c r="J13" s="17">
        <v>26</v>
      </c>
      <c r="K13" s="17">
        <v>27</v>
      </c>
      <c r="L13" s="17">
        <v>19</v>
      </c>
      <c r="M13" s="17">
        <v>26</v>
      </c>
      <c r="N13" s="17">
        <v>13</v>
      </c>
      <c r="O13" s="17">
        <v>27</v>
      </c>
      <c r="P13" s="17">
        <v>26</v>
      </c>
      <c r="Q13" s="17">
        <v>22</v>
      </c>
      <c r="R13" s="17">
        <f t="shared" si="5"/>
        <v>35</v>
      </c>
      <c r="S13" s="17">
        <v>3</v>
      </c>
      <c r="T13" s="17">
        <v>8</v>
      </c>
      <c r="U13" s="17">
        <v>8</v>
      </c>
      <c r="V13" s="17">
        <v>6</v>
      </c>
      <c r="W13" s="17">
        <v>10</v>
      </c>
      <c r="X13" s="24">
        <f t="shared" si="1"/>
        <v>26.23076923076923</v>
      </c>
      <c r="Y13" s="24">
        <f t="shared" si="2"/>
        <v>5.2461538461538462</v>
      </c>
      <c r="Z13">
        <f>E12-E13</f>
        <v>15</v>
      </c>
      <c r="AA13" s="19">
        <f>E13/E12</f>
        <v>0.9578651685393258</v>
      </c>
      <c r="AB13">
        <f>E13-E$3</f>
        <v>-250</v>
      </c>
      <c r="AC13" s="19">
        <f>E13/E$3</f>
        <v>0.5769881556683587</v>
      </c>
      <c r="AD13">
        <f>E13-$AE$1</f>
        <v>-309</v>
      </c>
      <c r="AE13" s="19">
        <f>E13/$AE$1</f>
        <v>0.52461538461538459</v>
      </c>
    </row>
    <row r="14" spans="1:31">
      <c r="A14" s="9">
        <v>12</v>
      </c>
      <c r="B14" s="11" t="s">
        <v>63</v>
      </c>
      <c r="C14" s="12" t="s">
        <v>5</v>
      </c>
      <c r="D14" s="12" t="s">
        <v>12</v>
      </c>
      <c r="E14" s="13">
        <f t="shared" si="0"/>
        <v>310</v>
      </c>
      <c r="F14" s="14">
        <v>36</v>
      </c>
      <c r="G14" s="14">
        <v>34</v>
      </c>
      <c r="H14" s="14">
        <v>17</v>
      </c>
      <c r="I14" s="14">
        <v>29</v>
      </c>
      <c r="J14" s="14">
        <v>26</v>
      </c>
      <c r="K14" s="14">
        <v>23</v>
      </c>
      <c r="L14" s="14">
        <v>25</v>
      </c>
      <c r="M14" s="14">
        <v>14</v>
      </c>
      <c r="N14" s="14">
        <v>26</v>
      </c>
      <c r="O14" s="14">
        <v>21</v>
      </c>
      <c r="P14" s="14">
        <v>21</v>
      </c>
      <c r="Q14" s="14">
        <v>1</v>
      </c>
      <c r="R14" s="14">
        <f t="shared" si="5"/>
        <v>37</v>
      </c>
      <c r="S14" s="14">
        <v>5</v>
      </c>
      <c r="T14" s="14">
        <v>8</v>
      </c>
      <c r="U14" s="14">
        <v>7</v>
      </c>
      <c r="V14" s="14">
        <v>8</v>
      </c>
      <c r="W14" s="14">
        <v>9</v>
      </c>
      <c r="X14" s="24">
        <f t="shared" si="1"/>
        <v>23.846153846153847</v>
      </c>
      <c r="Y14" s="24">
        <f t="shared" si="2"/>
        <v>4.7692307692307692</v>
      </c>
      <c r="Z14">
        <f t="shared" ref="Z14:Z16" si="15">E13-E14</f>
        <v>31</v>
      </c>
      <c r="AA14" s="19">
        <f t="shared" ref="AA14:AA16" si="16">E14/E13</f>
        <v>0.90909090909090906</v>
      </c>
      <c r="AB14">
        <f t="shared" ref="AB14:AB16" si="17">E14-E$3</f>
        <v>-281</v>
      </c>
      <c r="AC14" s="19">
        <f t="shared" ref="AC14:AC16" si="18">E14/E$3</f>
        <v>0.52453468697123518</v>
      </c>
      <c r="AD14">
        <f t="shared" ref="AD14:AD16" si="19">E14-$AE$1</f>
        <v>-340</v>
      </c>
      <c r="AE14" s="19">
        <f t="shared" ref="AE14:AE16" si="20">E14/$AE$1</f>
        <v>0.47692307692307695</v>
      </c>
    </row>
    <row r="15" spans="1:31">
      <c r="A15" s="9">
        <v>13</v>
      </c>
      <c r="B15" s="34" t="s">
        <v>55</v>
      </c>
      <c r="C15" s="35" t="s">
        <v>56</v>
      </c>
      <c r="D15" s="35" t="s">
        <v>8</v>
      </c>
      <c r="E15" s="13">
        <f t="shared" si="0"/>
        <v>251</v>
      </c>
      <c r="F15" s="17">
        <v>26</v>
      </c>
      <c r="G15" s="17">
        <v>35</v>
      </c>
      <c r="H15" s="17">
        <v>19</v>
      </c>
      <c r="I15" s="17">
        <v>14</v>
      </c>
      <c r="J15" s="17">
        <v>21</v>
      </c>
      <c r="K15" s="17">
        <v>14</v>
      </c>
      <c r="L15" s="17">
        <v>7</v>
      </c>
      <c r="M15" s="17">
        <v>14</v>
      </c>
      <c r="N15" s="17">
        <v>16</v>
      </c>
      <c r="O15" s="17">
        <v>5</v>
      </c>
      <c r="P15" s="17">
        <v>34</v>
      </c>
      <c r="Q15" s="17">
        <v>14</v>
      </c>
      <c r="R15" s="17">
        <f t="shared" si="5"/>
        <v>32</v>
      </c>
      <c r="S15" s="17">
        <v>6</v>
      </c>
      <c r="T15" s="17">
        <v>6</v>
      </c>
      <c r="U15" s="17">
        <v>5</v>
      </c>
      <c r="V15" s="17">
        <v>5</v>
      </c>
      <c r="W15" s="17">
        <v>10</v>
      </c>
      <c r="X15" s="24">
        <f t="shared" si="1"/>
        <v>19.307692307692307</v>
      </c>
      <c r="Y15" s="24">
        <f t="shared" si="2"/>
        <v>3.8615384615384611</v>
      </c>
      <c r="Z15">
        <f t="shared" si="15"/>
        <v>59</v>
      </c>
      <c r="AA15" s="19">
        <f t="shared" si="16"/>
        <v>0.80967741935483872</v>
      </c>
      <c r="AB15">
        <f t="shared" si="17"/>
        <v>-340</v>
      </c>
      <c r="AC15" s="19">
        <f t="shared" si="18"/>
        <v>0.42470389170896783</v>
      </c>
      <c r="AD15">
        <f t="shared" si="19"/>
        <v>-399</v>
      </c>
      <c r="AE15" s="19">
        <f t="shared" si="20"/>
        <v>0.38615384615384618</v>
      </c>
    </row>
    <row r="16" spans="1:31">
      <c r="A16" s="9">
        <v>14</v>
      </c>
      <c r="B16" s="11" t="s">
        <v>81</v>
      </c>
      <c r="C16" s="12" t="s">
        <v>5</v>
      </c>
      <c r="D16" s="12" t="s">
        <v>6</v>
      </c>
      <c r="E16" s="13">
        <f t="shared" si="0"/>
        <v>209</v>
      </c>
      <c r="F16" s="14">
        <v>12</v>
      </c>
      <c r="G16" s="14">
        <v>15</v>
      </c>
      <c r="H16" s="14">
        <v>32</v>
      </c>
      <c r="I16" s="14">
        <v>15</v>
      </c>
      <c r="J16" s="14">
        <v>33</v>
      </c>
      <c r="K16" s="14">
        <v>24</v>
      </c>
      <c r="L16" s="14">
        <v>19</v>
      </c>
      <c r="M16" s="14">
        <v>16</v>
      </c>
      <c r="N16" s="14">
        <v>13</v>
      </c>
      <c r="O16" s="14">
        <v>6</v>
      </c>
      <c r="P16" s="14">
        <v>9</v>
      </c>
      <c r="Q16" s="14">
        <v>15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16.076923076923077</v>
      </c>
      <c r="Y16" s="24">
        <f t="shared" si="2"/>
        <v>3.2153846153846155</v>
      </c>
      <c r="Z16">
        <f t="shared" si="15"/>
        <v>42</v>
      </c>
      <c r="AA16" s="19">
        <f t="shared" si="16"/>
        <v>0.83266932270916338</v>
      </c>
      <c r="AB16">
        <f t="shared" si="17"/>
        <v>-382</v>
      </c>
      <c r="AC16" s="19">
        <f t="shared" si="18"/>
        <v>0.3536379018612521</v>
      </c>
      <c r="AD16">
        <f t="shared" si="19"/>
        <v>-441</v>
      </c>
      <c r="AE16" s="19">
        <f t="shared" si="20"/>
        <v>0.32153846153846155</v>
      </c>
    </row>
    <row r="17" spans="1:25">
      <c r="A17" s="21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1:25">
      <c r="B18" s="4" t="s">
        <v>11</v>
      </c>
      <c r="D18" s="2"/>
      <c r="E18" s="2"/>
      <c r="F18" s="2"/>
      <c r="G18" s="2"/>
      <c r="H18" s="2"/>
      <c r="I18" s="2"/>
      <c r="J18" s="3"/>
      <c r="K18" s="3"/>
      <c r="L18" s="3"/>
    </row>
    <row r="19" spans="1:25">
      <c r="A19" s="5" t="s">
        <v>12</v>
      </c>
      <c r="B19" s="4" t="s">
        <v>13</v>
      </c>
      <c r="D19" s="2"/>
      <c r="F19" s="2"/>
      <c r="G19" s="2"/>
      <c r="H19" s="2"/>
      <c r="I19" s="2"/>
      <c r="J19" s="3"/>
      <c r="K19" s="3"/>
      <c r="L19" s="3"/>
    </row>
    <row r="20" spans="1:25">
      <c r="A20" s="5" t="s">
        <v>9</v>
      </c>
      <c r="B20" s="4" t="s">
        <v>14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5">
      <c r="A21" s="5" t="s">
        <v>8</v>
      </c>
      <c r="B21" s="6" t="s">
        <v>15</v>
      </c>
      <c r="D21" s="2"/>
      <c r="F21" s="2">
        <f>SUM($F3:F3)</f>
        <v>45</v>
      </c>
      <c r="G21" s="2">
        <f>SUM($F3:G3)</f>
        <v>94</v>
      </c>
      <c r="H21" s="2">
        <f>SUM($F3:H3)</f>
        <v>140</v>
      </c>
      <c r="I21" s="2">
        <f>SUM($F3:I3)</f>
        <v>189</v>
      </c>
      <c r="J21" s="2">
        <f>SUM($F3:J3)</f>
        <v>232</v>
      </c>
      <c r="K21" s="2">
        <f>SUM($F3:K3)</f>
        <v>277</v>
      </c>
      <c r="L21" s="2">
        <f>SUM($F3:L3)</f>
        <v>325</v>
      </c>
      <c r="M21" s="2">
        <f>SUM($F3:M3)</f>
        <v>371</v>
      </c>
      <c r="N21" s="2">
        <f>SUM($F3:N3)</f>
        <v>414</v>
      </c>
      <c r="O21" s="2">
        <f>SUM($F3:O3)</f>
        <v>456</v>
      </c>
      <c r="P21" s="2">
        <f>SUM($F3:P3)</f>
        <v>497</v>
      </c>
      <c r="Q21" s="2">
        <f>SUM($F3:Q3)</f>
        <v>544</v>
      </c>
      <c r="R21" s="2">
        <f>SUM($F3:R3)</f>
        <v>591</v>
      </c>
    </row>
    <row r="22" spans="1:25">
      <c r="A22" s="5" t="s">
        <v>6</v>
      </c>
      <c r="B22" s="4" t="s">
        <v>16</v>
      </c>
      <c r="D22" s="2"/>
      <c r="F22" s="2">
        <f>SUM($F4:F4)</f>
        <v>48</v>
      </c>
      <c r="G22" s="2">
        <f>SUM($F4:G4)</f>
        <v>91</v>
      </c>
      <c r="H22" s="2">
        <f>SUM($F4:H4)</f>
        <v>133</v>
      </c>
      <c r="I22" s="2">
        <f>SUM($F4:I4)</f>
        <v>171</v>
      </c>
      <c r="J22" s="2">
        <f>SUM($F4:J4)</f>
        <v>210</v>
      </c>
      <c r="K22" s="2">
        <f>SUM($F4:K4)</f>
        <v>241</v>
      </c>
      <c r="L22" s="2">
        <f>SUM($F4:L4)</f>
        <v>273</v>
      </c>
      <c r="M22" s="2">
        <f>SUM($F4:M4)</f>
        <v>313</v>
      </c>
      <c r="N22" s="2">
        <f>SUM($F4:N4)</f>
        <v>347</v>
      </c>
      <c r="O22" s="2">
        <f>SUM($F4:O4)</f>
        <v>374</v>
      </c>
      <c r="P22" s="2">
        <f>SUM($F4:P4)</f>
        <v>405</v>
      </c>
      <c r="Q22" s="2">
        <f>SUM($F4:Q4)</f>
        <v>435</v>
      </c>
      <c r="R22" s="2">
        <f>SUM($F4:R4)</f>
        <v>473</v>
      </c>
    </row>
    <row r="23" spans="1:25">
      <c r="A23" s="5" t="s">
        <v>17</v>
      </c>
      <c r="B23" s="4" t="s">
        <v>18</v>
      </c>
      <c r="D23" s="2"/>
      <c r="F23" s="2">
        <f>SUM($F5:F5)</f>
        <v>35</v>
      </c>
      <c r="G23" s="2">
        <f>SUM($F5:G5)</f>
        <v>72</v>
      </c>
      <c r="H23" s="2">
        <f>SUM($F5:H5)</f>
        <v>107</v>
      </c>
      <c r="I23" s="2">
        <f>SUM($F5:I5)</f>
        <v>147</v>
      </c>
      <c r="J23" s="2">
        <f>SUM($F5:J5)</f>
        <v>186</v>
      </c>
      <c r="K23" s="2">
        <f>SUM($F5:K5)</f>
        <v>215</v>
      </c>
      <c r="L23" s="2">
        <f>SUM($F5:L5)</f>
        <v>250</v>
      </c>
      <c r="M23" s="2">
        <f>SUM($F5:M5)</f>
        <v>284</v>
      </c>
      <c r="N23" s="2">
        <f>SUM($F5:N5)</f>
        <v>319</v>
      </c>
      <c r="O23" s="2">
        <f>SUM($F5:O5)</f>
        <v>350</v>
      </c>
      <c r="P23" s="2">
        <f>SUM($F5:P5)</f>
        <v>388</v>
      </c>
      <c r="Q23" s="2">
        <f>SUM($F5:Q5)</f>
        <v>421</v>
      </c>
      <c r="R23" s="2">
        <f>SUM($F5:R5)</f>
        <v>465</v>
      </c>
    </row>
    <row r="24" spans="1:25">
      <c r="A24" s="5" t="s">
        <v>19</v>
      </c>
      <c r="B24" s="6" t="s">
        <v>20</v>
      </c>
      <c r="D24" s="2"/>
      <c r="F24" s="2">
        <f>SUM($F6:F6)</f>
        <v>40</v>
      </c>
      <c r="G24" s="2">
        <f>SUM($F6:G6)</f>
        <v>78</v>
      </c>
      <c r="H24" s="2">
        <f>SUM($F6:H6)</f>
        <v>118</v>
      </c>
      <c r="I24" s="2">
        <f>SUM($F6:I6)</f>
        <v>158</v>
      </c>
      <c r="J24" s="2">
        <f>SUM($F6:J6)</f>
        <v>190</v>
      </c>
      <c r="K24" s="2">
        <f>SUM($F6:K6)</f>
        <v>229</v>
      </c>
      <c r="L24" s="2">
        <f>SUM($F6:L6)</f>
        <v>265</v>
      </c>
      <c r="M24" s="2">
        <f>SUM($F6:M6)</f>
        <v>305</v>
      </c>
      <c r="N24" s="2">
        <f>SUM($F6:N6)</f>
        <v>340</v>
      </c>
      <c r="O24" s="2">
        <f>SUM($F6:O6)</f>
        <v>371</v>
      </c>
      <c r="P24" s="2">
        <f>SUM($F6:P6)</f>
        <v>402</v>
      </c>
      <c r="Q24" s="2">
        <f>SUM($F6:Q6)</f>
        <v>422</v>
      </c>
      <c r="R24" s="2">
        <f>SUM($F6:R6)</f>
        <v>463</v>
      </c>
    </row>
    <row r="25" spans="1:25">
      <c r="A25" s="7"/>
      <c r="D25" s="2"/>
      <c r="F25" s="2">
        <f>SUM($F7:F7)</f>
        <v>40</v>
      </c>
      <c r="G25" s="2">
        <f>SUM($F7:G7)</f>
        <v>77</v>
      </c>
      <c r="H25" s="2">
        <f>SUM($F7:H7)</f>
        <v>116</v>
      </c>
      <c r="I25" s="2">
        <f>SUM($F7:I7)</f>
        <v>152</v>
      </c>
      <c r="J25" s="2">
        <f>SUM($F7:J7)</f>
        <v>185</v>
      </c>
      <c r="K25" s="2">
        <f>SUM($F7:K7)</f>
        <v>226</v>
      </c>
      <c r="L25" s="2">
        <f>SUM($F7:L7)</f>
        <v>266</v>
      </c>
      <c r="M25" s="2">
        <f>SUM($F7:M7)</f>
        <v>287</v>
      </c>
      <c r="N25" s="2">
        <f>SUM($F7:N7)</f>
        <v>315</v>
      </c>
      <c r="O25" s="2">
        <f>SUM($F7:O7)</f>
        <v>352</v>
      </c>
      <c r="P25" s="2">
        <f>SUM($F7:P7)</f>
        <v>381</v>
      </c>
      <c r="Q25" s="2">
        <f>SUM($F7:Q7)</f>
        <v>408</v>
      </c>
      <c r="R25" s="2">
        <f>SUM($F7:R7)</f>
        <v>451</v>
      </c>
    </row>
    <row r="26" spans="1:25">
      <c r="A26" s="7"/>
      <c r="B26" s="4" t="s">
        <v>21</v>
      </c>
      <c r="D26" s="2"/>
      <c r="F26" s="2">
        <f>SUM($F8:F8)</f>
        <v>32</v>
      </c>
      <c r="G26" s="2">
        <f>SUM($F8:G8)</f>
        <v>71</v>
      </c>
      <c r="H26" s="2">
        <f>SUM($F8:H8)</f>
        <v>113</v>
      </c>
      <c r="I26" s="2">
        <f>SUM($F8:I8)</f>
        <v>149</v>
      </c>
      <c r="J26" s="2">
        <f>SUM($F8:J8)</f>
        <v>185</v>
      </c>
      <c r="K26" s="2">
        <f>SUM($F8:K8)</f>
        <v>221</v>
      </c>
      <c r="L26" s="2">
        <f>SUM($F8:L8)</f>
        <v>253</v>
      </c>
      <c r="M26" s="2">
        <f>SUM($F8:M8)</f>
        <v>287</v>
      </c>
      <c r="N26" s="2">
        <f>SUM($F8:N8)</f>
        <v>319</v>
      </c>
      <c r="O26" s="2">
        <f>SUM($F8:O8)</f>
        <v>341</v>
      </c>
      <c r="P26" s="2">
        <f>SUM($F8:P8)</f>
        <v>362</v>
      </c>
      <c r="Q26" s="2">
        <f>SUM($F8:Q8)</f>
        <v>391</v>
      </c>
      <c r="R26" s="2">
        <f>SUM($F8:R8)</f>
        <v>427</v>
      </c>
    </row>
    <row r="27" spans="1:25">
      <c r="F27" s="2">
        <f>SUM($F9:F9)</f>
        <v>37</v>
      </c>
      <c r="G27" s="2">
        <f>SUM($F9:G9)</f>
        <v>71</v>
      </c>
      <c r="H27" s="2">
        <f>SUM($F9:H9)</f>
        <v>106</v>
      </c>
      <c r="I27" s="2">
        <f>SUM($F9:I9)</f>
        <v>149</v>
      </c>
      <c r="J27" s="2">
        <f>SUM($F9:J9)</f>
        <v>183</v>
      </c>
      <c r="K27" s="2">
        <f>SUM($F9:K9)</f>
        <v>212</v>
      </c>
      <c r="L27" s="2">
        <f>SUM($F9:L9)</f>
        <v>249</v>
      </c>
      <c r="M27" s="2">
        <f>SUM($F9:M9)</f>
        <v>282</v>
      </c>
      <c r="N27" s="2">
        <f>SUM($F9:N9)</f>
        <v>308</v>
      </c>
      <c r="O27" s="2">
        <f>SUM($F9:O9)</f>
        <v>334</v>
      </c>
      <c r="P27" s="2">
        <f>SUM($F9:P9)</f>
        <v>355</v>
      </c>
      <c r="Q27" s="2">
        <f>SUM($F9:Q9)</f>
        <v>385</v>
      </c>
      <c r="R27" s="2">
        <f>SUM($F9:R9)</f>
        <v>416</v>
      </c>
    </row>
    <row r="28" spans="1:25">
      <c r="F28" s="2">
        <f>SUM($F10:F10)</f>
        <v>40</v>
      </c>
      <c r="G28" s="2">
        <f>SUM($F10:G10)</f>
        <v>76</v>
      </c>
      <c r="H28" s="2">
        <f>SUM($F10:H10)</f>
        <v>105</v>
      </c>
      <c r="I28" s="2">
        <f>SUM($F10:I10)</f>
        <v>144</v>
      </c>
      <c r="J28" s="2">
        <f>SUM($F10:J10)</f>
        <v>176</v>
      </c>
      <c r="K28" s="2">
        <f>SUM($F10:K10)</f>
        <v>213</v>
      </c>
      <c r="L28" s="2">
        <f>SUM($F10:L10)</f>
        <v>240</v>
      </c>
      <c r="M28" s="2">
        <f>SUM($F10:M10)</f>
        <v>259</v>
      </c>
      <c r="N28" s="2">
        <f>SUM($F10:N10)</f>
        <v>293</v>
      </c>
      <c r="O28" s="2">
        <f>SUM($F10:O10)</f>
        <v>316</v>
      </c>
      <c r="P28" s="2">
        <f>SUM($F10:P10)</f>
        <v>343</v>
      </c>
      <c r="Q28" s="2">
        <f>SUM($F10:Q10)</f>
        <v>368</v>
      </c>
      <c r="R28" s="2">
        <f>SUM($F10:R10)</f>
        <v>409</v>
      </c>
    </row>
    <row r="29" spans="1:25">
      <c r="F29" s="2">
        <f>SUM($F11:F11)</f>
        <v>36</v>
      </c>
      <c r="G29" s="2">
        <f>SUM($F11:G11)</f>
        <v>63</v>
      </c>
      <c r="H29" s="2">
        <f>SUM($F11:H11)</f>
        <v>98</v>
      </c>
      <c r="I29" s="2">
        <f>SUM($F11:I11)</f>
        <v>131</v>
      </c>
      <c r="J29" s="2">
        <f>SUM($F11:J11)</f>
        <v>160</v>
      </c>
      <c r="K29" s="2">
        <f>SUM($F11:K11)</f>
        <v>181</v>
      </c>
      <c r="L29" s="2">
        <f>SUM($F11:L11)</f>
        <v>217</v>
      </c>
      <c r="M29" s="2">
        <f>SUM($F11:M11)</f>
        <v>244</v>
      </c>
      <c r="N29" s="2">
        <f>SUM($F11:N11)</f>
        <v>276</v>
      </c>
      <c r="O29" s="2">
        <f>SUM($F11:O11)</f>
        <v>307</v>
      </c>
      <c r="P29" s="2">
        <f>SUM($F11:P11)</f>
        <v>323</v>
      </c>
      <c r="Q29" s="2">
        <f>SUM($F11:Q11)</f>
        <v>349</v>
      </c>
      <c r="R29" s="2">
        <f>SUM($F11:R11)</f>
        <v>362</v>
      </c>
    </row>
    <row r="30" spans="1:25">
      <c r="F30" s="2">
        <f>SUM($F12:F12)</f>
        <v>36</v>
      </c>
      <c r="G30" s="2">
        <f>SUM($F12:G12)</f>
        <v>63</v>
      </c>
      <c r="H30" s="2">
        <f>SUM($F12:H12)</f>
        <v>105</v>
      </c>
      <c r="I30" s="2">
        <f>SUM($F12:I12)</f>
        <v>133</v>
      </c>
      <c r="J30" s="2">
        <f>SUM($F12:J12)</f>
        <v>158</v>
      </c>
      <c r="K30" s="2">
        <f>SUM($F12:K12)</f>
        <v>189</v>
      </c>
      <c r="L30" s="2">
        <f>SUM($F12:L12)</f>
        <v>211</v>
      </c>
      <c r="M30" s="2">
        <f>SUM($F12:M12)</f>
        <v>242</v>
      </c>
      <c r="N30" s="2">
        <f>SUM($F12:N12)</f>
        <v>249</v>
      </c>
      <c r="O30" s="2">
        <f>SUM($F12:O12)</f>
        <v>276</v>
      </c>
      <c r="P30" s="2">
        <f>SUM($F12:P12)</f>
        <v>296</v>
      </c>
      <c r="Q30" s="2">
        <f>SUM($F12:Q12)</f>
        <v>321</v>
      </c>
      <c r="R30" s="2">
        <f>SUM($F12:R12)</f>
        <v>356</v>
      </c>
    </row>
    <row r="31" spans="1:25">
      <c r="F31" s="2">
        <f>SUM($F13:F13)</f>
        <v>35</v>
      </c>
      <c r="G31" s="2">
        <f>SUM($F13:G13)</f>
        <v>65</v>
      </c>
      <c r="H31" s="2">
        <f>SUM($F13:H13)</f>
        <v>88</v>
      </c>
      <c r="I31" s="2">
        <f>SUM($F13:I13)</f>
        <v>120</v>
      </c>
      <c r="J31" s="2">
        <f>SUM($F13:J13)</f>
        <v>146</v>
      </c>
      <c r="K31" s="2">
        <f>SUM($F13:K13)</f>
        <v>173</v>
      </c>
      <c r="L31" s="2">
        <f>SUM($F13:L13)</f>
        <v>192</v>
      </c>
      <c r="M31" s="2">
        <f>SUM($F13:M13)</f>
        <v>218</v>
      </c>
      <c r="N31" s="2">
        <f>SUM($F13:N13)</f>
        <v>231</v>
      </c>
      <c r="O31" s="2">
        <f>SUM($F13:O13)</f>
        <v>258</v>
      </c>
      <c r="P31" s="2">
        <f>SUM($F13:P13)</f>
        <v>284</v>
      </c>
      <c r="Q31" s="2">
        <f>SUM($F13:Q13)</f>
        <v>306</v>
      </c>
      <c r="R31" s="2">
        <f>SUM($F13:R13)</f>
        <v>341</v>
      </c>
    </row>
    <row r="32" spans="1:25">
      <c r="F32" s="2">
        <f>SUM($F14:F14)</f>
        <v>36</v>
      </c>
      <c r="G32" s="2">
        <f>SUM($F14:G14)</f>
        <v>70</v>
      </c>
      <c r="H32" s="2">
        <f>SUM($F14:H14)</f>
        <v>87</v>
      </c>
      <c r="I32" s="2">
        <f>SUM($F14:I14)</f>
        <v>116</v>
      </c>
      <c r="J32" s="2">
        <f>SUM($F14:J14)</f>
        <v>142</v>
      </c>
      <c r="K32" s="2">
        <f>SUM($F14:K14)</f>
        <v>165</v>
      </c>
      <c r="L32" s="2">
        <f>SUM($F14:L14)</f>
        <v>190</v>
      </c>
      <c r="M32" s="2">
        <f>SUM($F14:M14)</f>
        <v>204</v>
      </c>
      <c r="N32" s="2">
        <f>SUM($F14:N14)</f>
        <v>230</v>
      </c>
      <c r="O32" s="2">
        <f>SUM($F14:O14)</f>
        <v>251</v>
      </c>
      <c r="P32" s="2">
        <f>SUM($F14:P14)</f>
        <v>272</v>
      </c>
      <c r="Q32" s="2">
        <f>SUM($F14:Q14)</f>
        <v>273</v>
      </c>
      <c r="R32" s="2">
        <f>SUM($F14:R14)</f>
        <v>310</v>
      </c>
    </row>
    <row r="33" spans="5:18">
      <c r="F33" s="2">
        <f>SUM($F15:F15)</f>
        <v>26</v>
      </c>
      <c r="G33" s="2">
        <f>SUM($F15:G15)</f>
        <v>61</v>
      </c>
      <c r="H33" s="2">
        <f>SUM($F15:H15)</f>
        <v>80</v>
      </c>
      <c r="I33" s="2">
        <f>SUM($F15:I15)</f>
        <v>94</v>
      </c>
      <c r="J33" s="2">
        <f>SUM($F15:J15)</f>
        <v>115</v>
      </c>
      <c r="K33" s="2">
        <f>SUM($F15:K15)</f>
        <v>129</v>
      </c>
      <c r="L33" s="2">
        <f>SUM($F15:L15)</f>
        <v>136</v>
      </c>
      <c r="M33" s="2">
        <f>SUM($F15:M15)</f>
        <v>150</v>
      </c>
      <c r="N33" s="2">
        <f>SUM($F15:N15)</f>
        <v>166</v>
      </c>
      <c r="O33" s="2">
        <f>SUM($F15:O15)</f>
        <v>171</v>
      </c>
      <c r="P33" s="2">
        <f>SUM($F15:P15)</f>
        <v>205</v>
      </c>
      <c r="Q33" s="2">
        <f>SUM($F15:Q15)</f>
        <v>219</v>
      </c>
      <c r="R33" s="2">
        <f>SUM($F15:R15)</f>
        <v>251</v>
      </c>
    </row>
    <row r="34" spans="5:18">
      <c r="F34" s="2">
        <f>SUM($F16:F16)</f>
        <v>12</v>
      </c>
      <c r="G34" s="2">
        <f>SUM($F16:G16)</f>
        <v>27</v>
      </c>
      <c r="H34" s="2">
        <f>SUM($F16:H16)</f>
        <v>59</v>
      </c>
      <c r="I34" s="2">
        <f>SUM($F16:I16)</f>
        <v>74</v>
      </c>
      <c r="J34" s="2">
        <f>SUM($F16:J16)</f>
        <v>107</v>
      </c>
      <c r="K34" s="2">
        <f>SUM($F16:K16)</f>
        <v>131</v>
      </c>
      <c r="L34" s="2">
        <f>SUM($F16:L16)</f>
        <v>150</v>
      </c>
      <c r="M34" s="2">
        <f>SUM($F16:M16)</f>
        <v>166</v>
      </c>
      <c r="N34" s="2">
        <f>SUM($F16:N16)</f>
        <v>179</v>
      </c>
      <c r="O34" s="2">
        <f>SUM($F16:O16)</f>
        <v>185</v>
      </c>
      <c r="P34" s="2">
        <f>SUM($F16:P16)</f>
        <v>194</v>
      </c>
      <c r="Q34" s="2">
        <f>SUM($F16:Q16)</f>
        <v>209</v>
      </c>
      <c r="R34" s="2">
        <f>SUM($F16:R16)</f>
        <v>209</v>
      </c>
    </row>
    <row r="35" spans="5:18">
      <c r="F35" s="2">
        <f>MAX(F21:F31)</f>
        <v>48</v>
      </c>
      <c r="G35" s="2">
        <f t="shared" ref="G35:R35" si="21">MAX(G21:G31)</f>
        <v>94</v>
      </c>
      <c r="H35" s="2">
        <f t="shared" si="21"/>
        <v>140</v>
      </c>
      <c r="I35" s="2">
        <f t="shared" si="21"/>
        <v>189</v>
      </c>
      <c r="J35" s="2">
        <f t="shared" si="21"/>
        <v>232</v>
      </c>
      <c r="K35" s="2">
        <f t="shared" si="21"/>
        <v>277</v>
      </c>
      <c r="L35" s="2">
        <f t="shared" si="21"/>
        <v>325</v>
      </c>
      <c r="M35" s="2">
        <f t="shared" si="21"/>
        <v>371</v>
      </c>
      <c r="N35" s="2">
        <f t="shared" si="21"/>
        <v>414</v>
      </c>
      <c r="O35" s="2">
        <f t="shared" si="21"/>
        <v>456</v>
      </c>
      <c r="P35" s="2">
        <f t="shared" si="21"/>
        <v>497</v>
      </c>
      <c r="Q35" s="2">
        <f t="shared" si="21"/>
        <v>544</v>
      </c>
      <c r="R35" s="2">
        <f t="shared" si="21"/>
        <v>591</v>
      </c>
    </row>
    <row r="36" spans="5:18"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8" spans="5:18"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40" spans="5:18">
      <c r="E40" s="1" t="str">
        <f t="shared" ref="E40:E53" si="22">B3</f>
        <v>Paweł Kikel</v>
      </c>
      <c r="F40" s="8">
        <f t="shared" ref="F40:R53" si="23">F21/F$35</f>
        <v>0.9375</v>
      </c>
      <c r="G40" s="8">
        <f t="shared" si="23"/>
        <v>1</v>
      </c>
      <c r="H40" s="8">
        <f t="shared" si="23"/>
        <v>1</v>
      </c>
      <c r="I40" s="8">
        <f t="shared" si="23"/>
        <v>1</v>
      </c>
      <c r="J40" s="8">
        <f t="shared" si="23"/>
        <v>1</v>
      </c>
      <c r="K40" s="8">
        <f t="shared" si="23"/>
        <v>1</v>
      </c>
      <c r="L40" s="8">
        <f t="shared" si="23"/>
        <v>1</v>
      </c>
      <c r="M40" s="8">
        <f t="shared" si="23"/>
        <v>1</v>
      </c>
      <c r="N40" s="8">
        <f t="shared" si="23"/>
        <v>1</v>
      </c>
      <c r="O40" s="8">
        <f t="shared" si="23"/>
        <v>1</v>
      </c>
      <c r="P40" s="8">
        <f t="shared" si="23"/>
        <v>1</v>
      </c>
      <c r="Q40" s="8">
        <f t="shared" si="23"/>
        <v>1</v>
      </c>
      <c r="R40" s="8">
        <f t="shared" si="23"/>
        <v>1</v>
      </c>
    </row>
    <row r="41" spans="5:18">
      <c r="E41" s="1" t="str">
        <f t="shared" si="22"/>
        <v>Robert "Gata" Piechota</v>
      </c>
      <c r="F41" s="8">
        <f t="shared" si="23"/>
        <v>1</v>
      </c>
      <c r="G41" s="8">
        <f t="shared" si="23"/>
        <v>0.96808510638297873</v>
      </c>
      <c r="H41" s="8">
        <f t="shared" si="23"/>
        <v>0.95</v>
      </c>
      <c r="I41" s="8">
        <f t="shared" si="23"/>
        <v>0.90476190476190477</v>
      </c>
      <c r="J41" s="8">
        <f t="shared" si="23"/>
        <v>0.90517241379310343</v>
      </c>
      <c r="K41" s="8">
        <f t="shared" si="23"/>
        <v>0.87003610108303253</v>
      </c>
      <c r="L41" s="8">
        <f t="shared" si="23"/>
        <v>0.84</v>
      </c>
      <c r="M41" s="8">
        <f t="shared" si="23"/>
        <v>0.84366576819407013</v>
      </c>
      <c r="N41" s="8">
        <f t="shared" si="23"/>
        <v>0.83816425120772942</v>
      </c>
      <c r="O41" s="8">
        <f t="shared" si="23"/>
        <v>0.82017543859649122</v>
      </c>
      <c r="P41" s="8">
        <f t="shared" si="23"/>
        <v>0.81488933601609659</v>
      </c>
      <c r="Q41" s="8">
        <f t="shared" si="23"/>
        <v>0.79963235294117652</v>
      </c>
      <c r="R41" s="8">
        <f t="shared" si="23"/>
        <v>0.80033840947546531</v>
      </c>
    </row>
    <row r="42" spans="5:18">
      <c r="E42" s="1" t="str">
        <f t="shared" si="22"/>
        <v>Robert "Stanley" Stańczyk</v>
      </c>
      <c r="F42" s="8">
        <f t="shared" si="23"/>
        <v>0.72916666666666663</v>
      </c>
      <c r="G42" s="8">
        <f t="shared" si="23"/>
        <v>0.76595744680851063</v>
      </c>
      <c r="H42" s="8">
        <f t="shared" si="23"/>
        <v>0.76428571428571423</v>
      </c>
      <c r="I42" s="8">
        <f t="shared" si="23"/>
        <v>0.77777777777777779</v>
      </c>
      <c r="J42" s="8">
        <f t="shared" si="23"/>
        <v>0.80172413793103448</v>
      </c>
      <c r="K42" s="8">
        <f t="shared" si="23"/>
        <v>0.776173285198556</v>
      </c>
      <c r="L42" s="8">
        <f t="shared" si="23"/>
        <v>0.76923076923076927</v>
      </c>
      <c r="M42" s="8">
        <f t="shared" si="23"/>
        <v>0.76549865229110514</v>
      </c>
      <c r="N42" s="8">
        <f t="shared" si="23"/>
        <v>0.77053140096618356</v>
      </c>
      <c r="O42" s="8">
        <f t="shared" si="23"/>
        <v>0.76754385964912286</v>
      </c>
      <c r="P42" s="8">
        <f t="shared" si="23"/>
        <v>0.78068410462776661</v>
      </c>
      <c r="Q42" s="8">
        <f t="shared" si="23"/>
        <v>0.77389705882352944</v>
      </c>
      <c r="R42" s="8">
        <f t="shared" si="23"/>
        <v>0.78680203045685282</v>
      </c>
    </row>
    <row r="43" spans="5:18">
      <c r="E43" s="1" t="str">
        <f t="shared" si="22"/>
        <v>Krzysztof "FAZIK" Brzeziński</v>
      </c>
      <c r="F43" s="8">
        <f t="shared" si="23"/>
        <v>0.83333333333333337</v>
      </c>
      <c r="G43" s="8">
        <f t="shared" si="23"/>
        <v>0.82978723404255317</v>
      </c>
      <c r="H43" s="8">
        <f t="shared" si="23"/>
        <v>0.84285714285714286</v>
      </c>
      <c r="I43" s="8">
        <f t="shared" si="23"/>
        <v>0.83597883597883593</v>
      </c>
      <c r="J43" s="8">
        <f t="shared" si="23"/>
        <v>0.81896551724137934</v>
      </c>
      <c r="K43" s="8">
        <f t="shared" si="23"/>
        <v>0.8267148014440433</v>
      </c>
      <c r="L43" s="8">
        <f t="shared" si="23"/>
        <v>0.81538461538461537</v>
      </c>
      <c r="M43" s="8">
        <f t="shared" si="23"/>
        <v>0.82210242587601079</v>
      </c>
      <c r="N43" s="8">
        <f t="shared" si="23"/>
        <v>0.82125603864734298</v>
      </c>
      <c r="O43" s="8">
        <f t="shared" si="23"/>
        <v>0.81359649122807021</v>
      </c>
      <c r="P43" s="8">
        <f t="shared" si="23"/>
        <v>0.80885311871227361</v>
      </c>
      <c r="Q43" s="8">
        <f t="shared" si="23"/>
        <v>0.77573529411764708</v>
      </c>
      <c r="R43" s="8">
        <f t="shared" si="23"/>
        <v>0.78341793570219964</v>
      </c>
    </row>
    <row r="44" spans="5:18">
      <c r="E44" s="1" t="str">
        <f t="shared" si="22"/>
        <v>Kostiantyn Fedotov</v>
      </c>
      <c r="F44" s="8">
        <f t="shared" si="23"/>
        <v>0.83333333333333337</v>
      </c>
      <c r="G44" s="8">
        <f t="shared" si="23"/>
        <v>0.81914893617021278</v>
      </c>
      <c r="H44" s="8">
        <f t="shared" si="23"/>
        <v>0.82857142857142863</v>
      </c>
      <c r="I44" s="8">
        <f t="shared" si="23"/>
        <v>0.80423280423280419</v>
      </c>
      <c r="J44" s="8">
        <f t="shared" si="23"/>
        <v>0.79741379310344829</v>
      </c>
      <c r="K44" s="8">
        <f t="shared" si="23"/>
        <v>0.81588447653429608</v>
      </c>
      <c r="L44" s="8">
        <f t="shared" si="23"/>
        <v>0.81846153846153846</v>
      </c>
      <c r="M44" s="8">
        <f t="shared" si="23"/>
        <v>0.77358490566037741</v>
      </c>
      <c r="N44" s="8">
        <f t="shared" si="23"/>
        <v>0.76086956521739135</v>
      </c>
      <c r="O44" s="8">
        <f t="shared" si="23"/>
        <v>0.77192982456140347</v>
      </c>
      <c r="P44" s="8">
        <f t="shared" si="23"/>
        <v>0.7665995975855131</v>
      </c>
      <c r="Q44" s="8">
        <f t="shared" si="23"/>
        <v>0.75</v>
      </c>
      <c r="R44" s="8">
        <f t="shared" si="23"/>
        <v>0.76311336717428091</v>
      </c>
    </row>
    <row r="45" spans="5:18">
      <c r="E45" s="1" t="str">
        <f t="shared" si="22"/>
        <v>Olaf Heinsch</v>
      </c>
      <c r="F45" s="8">
        <f t="shared" si="23"/>
        <v>0.66666666666666663</v>
      </c>
      <c r="G45" s="8">
        <f t="shared" si="23"/>
        <v>0.75531914893617025</v>
      </c>
      <c r="H45" s="8">
        <f t="shared" si="23"/>
        <v>0.80714285714285716</v>
      </c>
      <c r="I45" s="8">
        <f t="shared" si="23"/>
        <v>0.78835978835978837</v>
      </c>
      <c r="J45" s="8">
        <f t="shared" si="23"/>
        <v>0.79741379310344829</v>
      </c>
      <c r="K45" s="8">
        <f t="shared" si="23"/>
        <v>0.79783393501805056</v>
      </c>
      <c r="L45" s="8">
        <f t="shared" si="23"/>
        <v>0.77846153846153843</v>
      </c>
      <c r="M45" s="8">
        <f t="shared" si="23"/>
        <v>0.77358490566037741</v>
      </c>
      <c r="N45" s="8">
        <f t="shared" si="23"/>
        <v>0.77053140096618356</v>
      </c>
      <c r="O45" s="8">
        <f t="shared" si="23"/>
        <v>0.7478070175438597</v>
      </c>
      <c r="P45" s="8">
        <f t="shared" si="23"/>
        <v>0.7283702213279678</v>
      </c>
      <c r="Q45" s="8">
        <f t="shared" si="23"/>
        <v>0.71875</v>
      </c>
      <c r="R45" s="8">
        <f t="shared" si="23"/>
        <v>0.72250423011844334</v>
      </c>
    </row>
    <row r="46" spans="5:18">
      <c r="E46" s="1" t="str">
        <f t="shared" si="22"/>
        <v>Jolanta "Fox" Lisowska</v>
      </c>
      <c r="F46" s="8">
        <f t="shared" si="23"/>
        <v>0.77083333333333337</v>
      </c>
      <c r="G46" s="8">
        <f t="shared" si="23"/>
        <v>0.75531914893617025</v>
      </c>
      <c r="H46" s="8">
        <f t="shared" si="23"/>
        <v>0.75714285714285712</v>
      </c>
      <c r="I46" s="8">
        <f t="shared" si="23"/>
        <v>0.78835978835978837</v>
      </c>
      <c r="J46" s="8">
        <f t="shared" si="23"/>
        <v>0.78879310344827591</v>
      </c>
      <c r="K46" s="8">
        <f t="shared" si="23"/>
        <v>0.76534296028880866</v>
      </c>
      <c r="L46" s="8">
        <f t="shared" si="23"/>
        <v>0.76615384615384619</v>
      </c>
      <c r="M46" s="8">
        <f t="shared" si="23"/>
        <v>0.76010781671159033</v>
      </c>
      <c r="N46" s="8">
        <f t="shared" si="23"/>
        <v>0.7439613526570048</v>
      </c>
      <c r="O46" s="8">
        <f t="shared" si="23"/>
        <v>0.73245614035087714</v>
      </c>
      <c r="P46" s="8">
        <f t="shared" si="23"/>
        <v>0.7142857142857143</v>
      </c>
      <c r="Q46" s="8">
        <f t="shared" si="23"/>
        <v>0.70772058823529416</v>
      </c>
      <c r="R46" s="8">
        <f t="shared" si="23"/>
        <v>0.70389170896785114</v>
      </c>
    </row>
    <row r="47" spans="5:18">
      <c r="E47" s="1" t="str">
        <f t="shared" si="22"/>
        <v>Krzysztof "Madereiro" Piękniewski</v>
      </c>
      <c r="F47" s="8">
        <f t="shared" si="23"/>
        <v>0.83333333333333337</v>
      </c>
      <c r="G47" s="8">
        <f t="shared" si="23"/>
        <v>0.80851063829787229</v>
      </c>
      <c r="H47" s="8">
        <f t="shared" si="23"/>
        <v>0.75</v>
      </c>
      <c r="I47" s="8">
        <f t="shared" si="23"/>
        <v>0.76190476190476186</v>
      </c>
      <c r="J47" s="8">
        <f t="shared" si="23"/>
        <v>0.75862068965517238</v>
      </c>
      <c r="K47" s="8">
        <f t="shared" si="23"/>
        <v>0.76895306859205781</v>
      </c>
      <c r="L47" s="8">
        <f t="shared" si="23"/>
        <v>0.7384615384615385</v>
      </c>
      <c r="M47" s="8">
        <f t="shared" si="23"/>
        <v>0.69811320754716977</v>
      </c>
      <c r="N47" s="8">
        <f t="shared" si="23"/>
        <v>0.70772946859903385</v>
      </c>
      <c r="O47" s="8">
        <f t="shared" si="23"/>
        <v>0.69298245614035092</v>
      </c>
      <c r="P47" s="8">
        <f t="shared" si="23"/>
        <v>0.6901408450704225</v>
      </c>
      <c r="Q47" s="8">
        <f t="shared" si="23"/>
        <v>0.67647058823529416</v>
      </c>
      <c r="R47" s="8">
        <f t="shared" si="23"/>
        <v>0.69204737732656518</v>
      </c>
    </row>
    <row r="48" spans="5:18">
      <c r="E48" s="1" t="str">
        <f t="shared" si="22"/>
        <v>Bartłomiej Gajewski</v>
      </c>
      <c r="F48" s="8">
        <f t="shared" si="23"/>
        <v>0.75</v>
      </c>
      <c r="G48" s="8">
        <f t="shared" si="23"/>
        <v>0.67021276595744683</v>
      </c>
      <c r="H48" s="8">
        <f t="shared" si="23"/>
        <v>0.7</v>
      </c>
      <c r="I48" s="8">
        <f t="shared" si="23"/>
        <v>0.69312169312169314</v>
      </c>
      <c r="J48" s="8">
        <f t="shared" si="23"/>
        <v>0.68965517241379315</v>
      </c>
      <c r="K48" s="8">
        <f t="shared" si="23"/>
        <v>0.6534296028880866</v>
      </c>
      <c r="L48" s="8">
        <f t="shared" si="23"/>
        <v>0.6676923076923077</v>
      </c>
      <c r="M48" s="8">
        <f t="shared" si="23"/>
        <v>0.65768194070080865</v>
      </c>
      <c r="N48" s="8">
        <f t="shared" si="23"/>
        <v>0.66666666666666663</v>
      </c>
      <c r="O48" s="8">
        <f t="shared" si="23"/>
        <v>0.67324561403508776</v>
      </c>
      <c r="P48" s="8">
        <f t="shared" si="23"/>
        <v>0.64989939637826966</v>
      </c>
      <c r="Q48" s="8">
        <f t="shared" si="23"/>
        <v>0.64154411764705888</v>
      </c>
      <c r="R48" s="8">
        <f t="shared" si="23"/>
        <v>0.61252115059221657</v>
      </c>
    </row>
    <row r="49" spans="5:18">
      <c r="E49" s="1" t="str">
        <f t="shared" si="22"/>
        <v>Dariusz Kułaga</v>
      </c>
      <c r="F49" s="8">
        <f t="shared" si="23"/>
        <v>0.75</v>
      </c>
      <c r="G49" s="8">
        <f t="shared" si="23"/>
        <v>0.67021276595744683</v>
      </c>
      <c r="H49" s="8">
        <f t="shared" si="23"/>
        <v>0.75</v>
      </c>
      <c r="I49" s="8">
        <f t="shared" si="23"/>
        <v>0.70370370370370372</v>
      </c>
      <c r="J49" s="8">
        <f t="shared" si="23"/>
        <v>0.68103448275862066</v>
      </c>
      <c r="K49" s="8">
        <f t="shared" si="23"/>
        <v>0.68231046931407946</v>
      </c>
      <c r="L49" s="8">
        <f t="shared" si="23"/>
        <v>0.64923076923076928</v>
      </c>
      <c r="M49" s="8">
        <f t="shared" si="23"/>
        <v>0.65229110512129385</v>
      </c>
      <c r="N49" s="8">
        <f t="shared" si="23"/>
        <v>0.60144927536231885</v>
      </c>
      <c r="O49" s="8">
        <f t="shared" si="23"/>
        <v>0.60526315789473684</v>
      </c>
      <c r="P49" s="8">
        <f t="shared" si="23"/>
        <v>0.59557344064386319</v>
      </c>
      <c r="Q49" s="8">
        <f t="shared" si="23"/>
        <v>0.59007352941176472</v>
      </c>
      <c r="R49" s="8">
        <f t="shared" si="23"/>
        <v>0.60236886632825715</v>
      </c>
    </row>
    <row r="50" spans="5:18">
      <c r="E50" s="1" t="str">
        <f t="shared" si="22"/>
        <v>Zbigniew Futyma</v>
      </c>
      <c r="F50" s="8">
        <f t="shared" si="23"/>
        <v>0.72916666666666663</v>
      </c>
      <c r="G50" s="8">
        <f t="shared" si="23"/>
        <v>0.69148936170212771</v>
      </c>
      <c r="H50" s="8">
        <f t="shared" si="23"/>
        <v>0.62857142857142856</v>
      </c>
      <c r="I50" s="8">
        <f t="shared" si="23"/>
        <v>0.63492063492063489</v>
      </c>
      <c r="J50" s="8">
        <f t="shared" si="23"/>
        <v>0.62931034482758619</v>
      </c>
      <c r="K50" s="8">
        <f t="shared" si="23"/>
        <v>0.62454873646209386</v>
      </c>
      <c r="L50" s="8">
        <f t="shared" si="23"/>
        <v>0.59076923076923082</v>
      </c>
      <c r="M50" s="8">
        <f t="shared" si="23"/>
        <v>0.58760107816711593</v>
      </c>
      <c r="N50" s="8">
        <f t="shared" si="23"/>
        <v>0.55797101449275366</v>
      </c>
      <c r="O50" s="8">
        <f t="shared" si="23"/>
        <v>0.56578947368421051</v>
      </c>
      <c r="P50" s="8">
        <f t="shared" si="23"/>
        <v>0.5714285714285714</v>
      </c>
      <c r="Q50" s="8">
        <f t="shared" si="23"/>
        <v>0.5625</v>
      </c>
      <c r="R50" s="8">
        <f t="shared" si="23"/>
        <v>0.5769881556683587</v>
      </c>
    </row>
    <row r="51" spans="5:18">
      <c r="E51" s="1" t="str">
        <f t="shared" si="22"/>
        <v>Leszek "Haris" Jęczkowski</v>
      </c>
      <c r="F51" s="8">
        <f t="shared" si="23"/>
        <v>0.75</v>
      </c>
      <c r="G51" s="8">
        <f t="shared" si="23"/>
        <v>0.74468085106382975</v>
      </c>
      <c r="H51" s="8">
        <f t="shared" si="23"/>
        <v>0.62142857142857144</v>
      </c>
      <c r="I51" s="8">
        <f t="shared" si="23"/>
        <v>0.61375661375661372</v>
      </c>
      <c r="J51" s="8">
        <f t="shared" si="23"/>
        <v>0.61206896551724133</v>
      </c>
      <c r="K51" s="8">
        <f t="shared" si="23"/>
        <v>0.59566787003610111</v>
      </c>
      <c r="L51" s="8">
        <f t="shared" si="23"/>
        <v>0.58461538461538465</v>
      </c>
      <c r="M51" s="8">
        <f t="shared" si="23"/>
        <v>0.54986522911051217</v>
      </c>
      <c r="N51" s="8">
        <f t="shared" si="23"/>
        <v>0.55555555555555558</v>
      </c>
      <c r="O51" s="8">
        <f t="shared" si="23"/>
        <v>0.55043859649122806</v>
      </c>
      <c r="P51" s="8">
        <f t="shared" si="23"/>
        <v>0.54728370221327971</v>
      </c>
      <c r="Q51" s="8">
        <f t="shared" si="23"/>
        <v>0.50183823529411764</v>
      </c>
      <c r="R51" s="8">
        <f t="shared" si="23"/>
        <v>0.52453468697123518</v>
      </c>
    </row>
    <row r="52" spans="5:18">
      <c r="E52" s="1" t="str">
        <f t="shared" si="22"/>
        <v>Jan B Kowal</v>
      </c>
      <c r="F52" s="8">
        <f t="shared" si="23"/>
        <v>0.54166666666666663</v>
      </c>
      <c r="G52" s="8">
        <f t="shared" si="23"/>
        <v>0.64893617021276595</v>
      </c>
      <c r="H52" s="8">
        <f t="shared" si="23"/>
        <v>0.5714285714285714</v>
      </c>
      <c r="I52" s="8">
        <f t="shared" si="23"/>
        <v>0.49735449735449733</v>
      </c>
      <c r="J52" s="8">
        <f t="shared" si="23"/>
        <v>0.49568965517241381</v>
      </c>
      <c r="K52" s="8">
        <f t="shared" si="23"/>
        <v>0.46570397111913359</v>
      </c>
      <c r="L52" s="8">
        <f t="shared" si="23"/>
        <v>0.41846153846153844</v>
      </c>
      <c r="M52" s="8">
        <f t="shared" si="23"/>
        <v>0.40431266846361186</v>
      </c>
      <c r="N52" s="8">
        <f t="shared" si="23"/>
        <v>0.40096618357487923</v>
      </c>
      <c r="O52" s="8">
        <f t="shared" si="23"/>
        <v>0.375</v>
      </c>
      <c r="P52" s="8">
        <f t="shared" si="23"/>
        <v>0.41247484909456739</v>
      </c>
      <c r="Q52" s="8">
        <f t="shared" si="23"/>
        <v>0.40257352941176472</v>
      </c>
      <c r="R52" s="8">
        <f t="shared" si="23"/>
        <v>0.42470389170896783</v>
      </c>
    </row>
    <row r="53" spans="5:18">
      <c r="E53" s="1" t="str">
        <f t="shared" si="22"/>
        <v>Roman Kozieł</v>
      </c>
      <c r="F53" s="8">
        <f t="shared" si="23"/>
        <v>0.25</v>
      </c>
      <c r="G53" s="8">
        <f t="shared" si="23"/>
        <v>0.28723404255319152</v>
      </c>
      <c r="H53" s="8">
        <f t="shared" si="23"/>
        <v>0.42142857142857143</v>
      </c>
      <c r="I53" s="8">
        <f t="shared" si="23"/>
        <v>0.39153439153439151</v>
      </c>
      <c r="J53" s="8">
        <f t="shared" si="23"/>
        <v>0.46120689655172414</v>
      </c>
      <c r="K53" s="8">
        <f t="shared" si="23"/>
        <v>0.47292418772563177</v>
      </c>
      <c r="L53" s="8">
        <f t="shared" si="23"/>
        <v>0.46153846153846156</v>
      </c>
      <c r="M53" s="8">
        <f t="shared" si="23"/>
        <v>0.44743935309973049</v>
      </c>
      <c r="N53" s="8">
        <f t="shared" si="23"/>
        <v>0.43236714975845408</v>
      </c>
      <c r="O53" s="8">
        <f t="shared" si="23"/>
        <v>0.4057017543859649</v>
      </c>
      <c r="P53" s="8">
        <f t="shared" si="23"/>
        <v>0.3903420523138833</v>
      </c>
      <c r="Q53" s="8">
        <f t="shared" si="23"/>
        <v>0.38419117647058826</v>
      </c>
      <c r="R53" s="8">
        <f t="shared" si="23"/>
        <v>0.3536379018612521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8"/>
      <c r="T1" s="48"/>
      <c r="U1" s="48"/>
      <c r="V1" s="48"/>
      <c r="W1" s="48"/>
      <c r="X1" s="22" t="s">
        <v>32</v>
      </c>
      <c r="Y1" s="22" t="s">
        <v>31</v>
      </c>
      <c r="Z1" s="49" t="s">
        <v>23</v>
      </c>
      <c r="AA1" s="49"/>
      <c r="AB1" s="49"/>
      <c r="AC1" s="49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67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68</v>
      </c>
      <c r="C7" s="12" t="s">
        <v>76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53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66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75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69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"Madereiro"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8"/>
      <c r="T1" s="48"/>
      <c r="U1" s="48"/>
      <c r="V1" s="48"/>
      <c r="W1" s="48"/>
      <c r="X1" s="22" t="s">
        <v>32</v>
      </c>
      <c r="Y1" s="22" t="s">
        <v>31</v>
      </c>
      <c r="Z1" s="49" t="s">
        <v>23</v>
      </c>
      <c r="AA1" s="49"/>
      <c r="AB1" s="49"/>
      <c r="AC1" s="49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51</v>
      </c>
      <c r="C8" s="12" t="s">
        <v>52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62</v>
      </c>
      <c r="C9" s="12" t="s">
        <v>52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75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63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64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65</v>
      </c>
      <c r="C17" s="12" t="s">
        <v>52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66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Lisowska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"Madereiro"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8"/>
      <c r="T1" s="48"/>
      <c r="U1" s="48"/>
      <c r="V1" s="48"/>
      <c r="W1" s="48"/>
      <c r="X1" s="22" t="s">
        <v>32</v>
      </c>
      <c r="Y1" s="22" t="s">
        <v>31</v>
      </c>
      <c r="Z1" s="49" t="s">
        <v>23</v>
      </c>
      <c r="AA1" s="49"/>
      <c r="AB1" s="49"/>
      <c r="AC1" s="49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51</v>
      </c>
      <c r="C11" s="12" t="s">
        <v>52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53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54</v>
      </c>
      <c r="C13" s="12" t="s">
        <v>52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55</v>
      </c>
      <c r="C14" s="12" t="s">
        <v>56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58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59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60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61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Lisowska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9" t="s">
        <v>23</v>
      </c>
      <c r="V1" s="49"/>
      <c r="W1" s="49"/>
      <c r="X1" s="49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63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53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U1:X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8"/>
      <c r="T1" s="48"/>
      <c r="U1" s="48"/>
      <c r="V1" s="48"/>
      <c r="W1" s="48"/>
      <c r="X1" s="22" t="s">
        <v>32</v>
      </c>
      <c r="Y1" s="22" t="s">
        <v>31</v>
      </c>
      <c r="Z1" s="49" t="s">
        <v>23</v>
      </c>
      <c r="AA1" s="49"/>
      <c r="AB1" s="49"/>
      <c r="AC1" s="49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53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71</v>
      </c>
      <c r="C8" s="12" t="s">
        <v>70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9"/>
      <c r="R1" s="49"/>
      <c r="S1" s="49"/>
      <c r="T1" s="49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63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74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72</v>
      </c>
      <c r="C9" s="12" t="s">
        <v>73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Q1:T1"/>
    <mergeCell ref="M1:M2"/>
    <mergeCell ref="N1:N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50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9"/>
      <c r="Z1" s="49"/>
      <c r="AA1" s="49"/>
      <c r="AB1" s="49"/>
      <c r="AC1" s="20"/>
      <c r="AD1" s="26"/>
    </row>
    <row r="2" spans="1:30">
      <c r="A2" s="44"/>
      <c r="B2" s="44"/>
      <c r="C2" s="44"/>
      <c r="D2" s="46"/>
      <c r="E2" s="51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9" t="s">
        <v>23</v>
      </c>
      <c r="V1" s="49"/>
      <c r="W1" s="49"/>
      <c r="X1" s="49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U1:X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236 Wrzesień</vt:lpstr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2025-09-16T10:57:25Z</dcterms:modified>
</cp:coreProperties>
</file>